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682" documentId="120_S{2AC9BD13-BADA-5192-A53E-5A8FF88502F6}" xr6:coauthVersionLast="47" xr6:coauthVersionMax="47" xr10:uidLastSave="{D628963E-E87A-4758-A6AB-1907E275C0EF}"/>
  <bookViews>
    <workbookView xWindow="-120" yWindow="-120" windowWidth="38640" windowHeight="21120" firstSheet="4"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79" i="2" l="1"/>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L286" i="2"/>
  <c r="L287"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J286" i="2"/>
  <c r="J287"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I286" i="2"/>
  <c r="I287"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G286" i="2"/>
  <c r="G287"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B286" i="2"/>
  <c r="B287"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G2" i="4"/>
  <c r="B4" i="2"/>
  <c r="G4" i="2"/>
  <c r="I4" i="2"/>
  <c r="J4" i="2"/>
  <c r="L4" i="2"/>
  <c r="B5" i="2"/>
  <c r="G5" i="2"/>
  <c r="I5" i="2"/>
  <c r="J5" i="2"/>
  <c r="L5" i="2"/>
  <c r="B6" i="2"/>
  <c r="G6" i="2"/>
  <c r="I6" i="2"/>
  <c r="J6" i="2"/>
  <c r="L6" i="2"/>
  <c r="B7" i="2"/>
  <c r="G7" i="2"/>
  <c r="I7" i="2"/>
  <c r="J7" i="2"/>
  <c r="L7" i="2"/>
  <c r="B8" i="2"/>
  <c r="G8" i="2"/>
  <c r="I8" i="2"/>
  <c r="J8" i="2"/>
  <c r="L8"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<sst xmlns="http://schemas.openxmlformats.org/spreadsheetml/2006/main" count="181511" uniqueCount="39132">
  <si>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</si>
  <si>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</si>
  <si>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</si>
  <si>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</si>
  <si>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</si>
  <si>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</si>
  <si>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</si>
  <si>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</si>
  <si>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</si>
  <si>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</si>
  <si>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</si>
  <si>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</si>
  <si>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</si>
  <si>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</si>
  <si>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</si>
  <si>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</si>
  <si>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</si>
  <si>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</si>
  <si>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</si>
  <si>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</si>
  <si>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</si>
  <si>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</si>
  <si>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</si>
  <si>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</si>
  <si>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</si>
  <si>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</si>
  <si>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</si>
  <si>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</si>
  <si>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</si>
  <si>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</si>
  <si>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</si>
  <si>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</si>
  <si>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</si>
  <si>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</si>
  <si>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</si>
  <si>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</si>
  <si>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</si>
  <si>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</si>
  <si>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</si>
  <si>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</si>
  <si>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</si>
  <si>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</si>
  <si>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</si>
  <si>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</si>
  <si>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</si>
  <si>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</si>
  <si>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</si>
  <si>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</si>
  <si>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</si>
  <si>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</si>
  <si>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</si>
  <si>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</si>
  <si>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</si>
  <si>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</si>
  <si>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</si>
  <si>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</si>
  <si>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</si>
  <si>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</si>
  <si>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</si>
  <si>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</si>
  <si>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</si>
  <si>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</si>
  <si>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</si>
  <si>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</si>
  <si>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</si>
  <si>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</si>
  <si>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</si>
  <si>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</si>
  <si>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</si>
  <si>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</si>
  <si>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</si>
  <si>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</si>
  <si>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</si>
  <si>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</si>
  <si>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</si>
  <si>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</si>
  <si>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</si>
  <si>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</si>
  <si>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</si>
  <si>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</si>
  <si>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</si>
  <si>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</si>
  <si>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</si>
  <si>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</si>
  <si>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</si>
  <si>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</si>
  <si>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</si>
  <si>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</si>
  <si>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</si>
  <si>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</si>
  <si>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</si>
  <si>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</si>
  <si>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</si>
  <si>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</si>
  <si>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</si>
  <si>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</si>
  <si>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</si>
  <si>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</si>
  <si>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</si>
  <si>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</si>
  <si>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</si>
  <si>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</si>
  <si>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</si>
  <si>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</si>
  <si>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</si>
  <si>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</si>
  <si>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</si>
  <si>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</si>
  <si>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</si>
  <si>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</si>
  <si>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</si>
  <si>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</si>
  <si>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</si>
  <si>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</si>
  <si>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</si>
  <si>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</si>
  <si>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</si>
  <si>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</si>
  <si>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</si>
  <si>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</si>
  <si>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</si>
  <si>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</si>
  <si>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</si>
  <si>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</si>
  <si>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</si>
  <si>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</si>
  <si>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</si>
  <si>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</si>
  <si>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</si>
  <si>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</si>
  <si>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</si>
  <si>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</si>
  <si>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</si>
  <si>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</si>
  <si>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</si>
  <si>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</si>
  <si>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</si>
  <si>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</si>
  <si>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</si>
  <si>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</si>
  <si>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</si>
  <si>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</si>
  <si>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</si>
  <si>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</si>
  <si>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</si>
  <si>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</si>
  <si>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</si>
  <si>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</si>
  <si>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</si>
  <si>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</si>
  <si>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</si>
  <si>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</si>
  <si>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</si>
  <si>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</si>
  <si>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</si>
  <si>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</si>
  <si>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</si>
  <si>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</si>
  <si>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</si>
  <si>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</si>
  <si>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</si>
  <si>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</si>
  <si>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</si>
  <si>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</si>
  <si>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</si>
  <si>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</si>
  <si>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</si>
  <si>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</si>
  <si>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</si>
  <si>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</si>
  <si>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</si>
  <si>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</si>
  <si>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</si>
  <si>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</si>
  <si>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</si>
  <si>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</si>
  <si>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</si>
  <si>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</si>
  <si>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</si>
  <si>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</si>
  <si>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</si>
  <si>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</si>
  <si>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</si>
  <si>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</si>
  <si>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</si>
  <si>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</si>
  <si>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</si>
  <si>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</si>
  <si>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</si>
  <si>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</si>
  <si>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</si>
  <si>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</si>
  <si>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</si>
  <si>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</si>
  <si>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</si>
  <si>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</si>
  <si>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</si>
  <si>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</si>
  <si>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</si>
  <si>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</si>
  <si>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</si>
  <si>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</si>
  <si>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</si>
  <si>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</si>
  <si>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</si>
  <si>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</si>
  <si>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</si>
  <si>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</si>
  <si>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</si>
  <si>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</si>
  <si>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</si>
  <si>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</si>
  <si>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</si>
  <si>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</si>
  <si>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</si>
  <si>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</si>
  <si>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</si>
  <si>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</si>
  <si>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</si>
  <si>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</si>
  <si>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</si>
  <si>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</si>
  <si>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</si>
  <si>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</si>
  <si>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</si>
  <si>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</si>
  <si>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</si>
  <si>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</si>
  <si>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</si>
  <si>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</si>
  <si>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</si>
  <si>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</si>
  <si>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</si>
  <si>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</si>
  <si>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</si>
  <si>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</si>
  <si>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</si>
  <si>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</si>
  <si>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</si>
  <si>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</si>
  <si>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</si>
  <si>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</si>
  <si>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</si>
  <si>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</si>
  <si>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</si>
  <si>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</si>
  <si>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</si>
  <si>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</si>
  <si>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</si>
  <si>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</si>
  <si>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</si>
  <si>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</si>
  <si>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</si>
  <si>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</si>
  <si>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</si>
  <si>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</si>
  <si>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</si>
  <si>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</si>
  <si>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</si>
  <si>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</si>
  <si>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</si>
  <si>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</si>
  <si>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</si>
  <si>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</si>
  <si>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</si>
  <si>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</si>
  <si>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</si>
  <si>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</si>
  <si>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</si>
  <si>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</si>
  <si>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</si>
  <si>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</si>
  <si>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</si>
  <si>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</si>
  <si>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</si>
  <si>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</si>
  <si>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</si>
  <si>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</si>
  <si>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</si>
  <si>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</si>
  <si>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</si>
  <si>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</si>
  <si>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</si>
  <si>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</si>
  <si>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</si>
  <si>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</si>
  <si>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</si>
  <si>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</si>
  <si>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</si>
  <si>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</si>
  <si>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</si>
  <si>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</si>
  <si>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</si>
  <si>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</si>
  <si>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</si>
  <si>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</si>
  <si>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</si>
  <si>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</si>
  <si>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</si>
  <si>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</si>
  <si>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</si>
  <si>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</si>
  <si>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</si>
  <si>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</si>
  <si>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</si>
  <si>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</si>
  <si>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</si>
  <si>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</si>
  <si>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</si>
  <si>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</si>
  <si>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</si>
  <si>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</si>
  <si>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</si>
  <si>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</si>
  <si>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</si>
  <si>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</si>
  <si>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</si>
  <si>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</si>
  <si>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</si>
  <si>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</si>
  <si>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</si>
  <si>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</si>
  <si>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</si>
  <si>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</si>
  <si>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</si>
  <si>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</si>
  <si>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</si>
  <si>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</si>
  <si>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</si>
  <si>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</si>
  <si>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</si>
  <si>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</si>
  <si>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</si>
  <si>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</si>
  <si>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</si>
  <si>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</si>
  <si>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</si>
  <si>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</si>
  <si>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</si>
  <si>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</si>
  <si>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</si>
  <si>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</si>
  <si>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</si>
  <si>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</si>
  <si>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</si>
  <si>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</si>
  <si>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</si>
  <si>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</si>
  <si>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</si>
  <si>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</si>
  <si>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</si>
  <si>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</si>
  <si>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</si>
  <si>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</si>
  <si>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</si>
  <si>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</si>
  <si>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</si>
  <si>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</si>
  <si>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</si>
  <si>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</si>
  <si>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</si>
  <si>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</si>
  <si>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</si>
  <si>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</si>
  <si>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</si>
  <si>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</si>
  <si>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</si>
  <si>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</si>
  <si>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</si>
  <si>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</si>
  <si>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</si>
  <si>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</si>
  <si>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</si>
  <si>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</si>
  <si>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</si>
  <si>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</si>
  <si>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</si>
  <si>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</si>
  <si>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</si>
  <si>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</si>
  <si>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</si>
  <si>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</si>
  <si>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</si>
  <si>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</si>
  <si>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</si>
  <si>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</si>
  <si>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</si>
  <si>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</si>
  <si>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</si>
  <si>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</si>
  <si>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</si>
  <si>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</si>
  <si>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</si>
  <si>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</si>
  <si>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</si>
  <si>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</si>
  <si>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</si>
  <si>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</si>
  <si>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</si>
  <si>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</si>
  <si>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</si>
  <si>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</si>
  <si>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</si>
  <si>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</si>
  <si>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</si>
  <si>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</si>
  <si>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</si>
  <si>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</si>
  <si>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</si>
  <si>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</si>
  <si>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</si>
  <si>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</si>
  <si>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</si>
  <si>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</si>
  <si>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</si>
  <si>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</si>
  <si>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</si>
  <si>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</si>
  <si>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</si>
  <si>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</si>
  <si>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</si>
  <si>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</si>
  <si>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</si>
  <si>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</si>
  <si>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</si>
  <si>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</si>
  <si>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</si>
  <si>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</si>
  <si>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</si>
  <si>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</si>
  <si>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</si>
  <si>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</si>
  <si>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</si>
  <si>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</si>
  <si>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</si>
  <si>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</si>
  <si>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</si>
  <si>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</si>
  <si>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</si>
  <si>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</si>
  <si>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</si>
  <si>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</si>
  <si>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</si>
  <si>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</si>
  <si>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</si>
  <si>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</si>
  <si>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</si>
  <si>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</si>
  <si>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</si>
  <si>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</si>
  <si>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</si>
  <si>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</si>
  <si>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</si>
  <si>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</si>
  <si>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</si>
  <si>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</si>
  <si>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</si>
  <si>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</si>
  <si>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</si>
  <si>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</si>
  <si>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</si>
  <si>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</si>
  <si>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</si>
  <si>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</si>
  <si>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</si>
  <si>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</si>
  <si>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</si>
  <si>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</si>
  <si>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</si>
  <si>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</si>
  <si>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</si>
  <si>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</si>
  <si>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</si>
  <si>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</si>
  <si>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</si>
  <si>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</si>
  <si>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</si>
  <si>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</si>
  <si>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</si>
  <si>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</si>
  <si>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</si>
  <si>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</si>
  <si>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</si>
  <si>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</si>
  <si>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</si>
  <si>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</si>
  <si>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</si>
  <si>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</si>
  <si>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</si>
  <si>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</si>
  <si>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</si>
  <si>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</si>
  <si>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</si>
  <si>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</si>
  <si>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</si>
  <si>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</si>
  <si>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</si>
  <si>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</si>
  <si>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</si>
  <si>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</si>
  <si>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</si>
  <si>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</si>
  <si>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</si>
  <si>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</si>
  <si>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</si>
  <si>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</si>
  <si>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</si>
  <si>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</si>
  <si>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</si>
  <si>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</si>
  <si>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</si>
  <si>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</si>
  <si>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</si>
  <si>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</si>
  <si>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</si>
  <si>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</si>
  <si>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</si>
  <si>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</si>
  <si>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</si>
  <si>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</si>
  <si>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</si>
  <si>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</si>
  <si>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</si>
  <si>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</si>
  <si>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</si>
  <si>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</si>
  <si>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</si>
  <si>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</si>
  <si>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</si>
  <si>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</si>
  <si>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</si>
  <si>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</si>
  <si>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</si>
  <si>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</si>
  <si>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</si>
  <si>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</si>
  <si>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</si>
  <si>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</si>
  <si>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</si>
  <si>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</si>
  <si>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</si>
  <si>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</si>
  <si>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</si>
  <si>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</si>
  <si>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</si>
  <si>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</si>
  <si>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</si>
  <si>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</si>
  <si>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</si>
  <si>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</si>
  <si>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</si>
  <si>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</si>
  <si>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</si>
  <si>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</si>
  <si>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</si>
  <si>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</si>
  <si>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</si>
  <si>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</si>
  <si>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</si>
  <si>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</si>
  <si>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</si>
  <si>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</si>
  <si>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</si>
  <si>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</si>
  <si>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</si>
  <si>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</si>
  <si>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</si>
  <si>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</si>
  <si>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</si>
  <si>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</si>
  <si>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</si>
  <si>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</si>
  <si>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</si>
  <si>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</si>
  <si>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</si>
  <si>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</si>
  <si>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</si>
  <si>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</si>
  <si>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</si>
  <si>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</si>
  <si>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</si>
  <si>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</si>
  <si>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</si>
  <si>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</si>
  <si>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</si>
  <si>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</si>
  <si>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</si>
  <si>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</si>
  <si>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</si>
  <si>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</si>
  <si>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</si>
  <si>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</si>
  <si>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</si>
  <si>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</si>
  <si>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</si>
  <si>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</si>
  <si>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</si>
  <si>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</si>
  <si>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</si>
  <si>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</si>
  <si>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</si>
  <si>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</si>
  <si>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</si>
  <si>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</si>
  <si>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</si>
  <si>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</si>
  <si>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</si>
  <si>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</si>
  <si>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</si>
  <si>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</si>
  <si>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</si>
  <si>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</si>
  <si>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</si>
  <si>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</si>
  <si>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</si>
  <si>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</si>
  <si>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</si>
  <si>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</si>
  <si>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</si>
  <si>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</si>
  <si>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</si>
  <si>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</si>
  <si>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</si>
  <si>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</si>
  <si>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</si>
  <si>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</si>
  <si>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</si>
  <si>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</si>
  <si>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</si>
  <si>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</si>
  <si>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</si>
  <si>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</si>
  <si>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</si>
  <si>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</si>
  <si>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</si>
  <si>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</si>
  <si>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</si>
  <si>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</si>
  <si>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</si>
  <si>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</si>
  <si>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</si>
  <si>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</si>
  <si>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</si>
  <si>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</si>
  <si>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</si>
  <si>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</si>
  <si>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</si>
  <si>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</si>
  <si>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</si>
  <si>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</si>
  <si>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</si>
  <si>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</si>
  <si>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</si>
  <si>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</si>
  <si>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</si>
  <si>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</si>
  <si>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</si>
  <si>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</si>
  <si>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</si>
  <si>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</si>
  <si>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</si>
  <si>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</si>
  <si>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</si>
  <si>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</si>
  <si>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</si>
  <si>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</si>
  <si>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</si>
  <si>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</si>
  <si>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</si>
  <si>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</si>
  <si>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</si>
  <si>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</si>
  <si>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</si>
  <si>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</si>
  <si>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</si>
  <si>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</si>
  <si>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</si>
  <si>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</si>
  <si>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</si>
  <si>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</si>
  <si>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</si>
  <si>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</si>
  <si>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</si>
  <si>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</si>
  <si>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</si>
  <si>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</si>
  <si>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</si>
  <si>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</si>
  <si>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</si>
  <si>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</si>
  <si>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</si>
  <si>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</si>
  <si>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</si>
  <si>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</si>
  <si>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</si>
  <si>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</si>
  <si>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</si>
  <si>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</si>
  <si>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</si>
  <si>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</si>
  <si>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</si>
  <si>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</si>
  <si>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</si>
  <si>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</si>
  <si>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</si>
  <si>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</si>
  <si>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</si>
  <si>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</si>
  <si>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</si>
  <si>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</si>
  <si>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</si>
  <si>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</si>
  <si>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</si>
  <si>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</si>
  <si>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</si>
  <si>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</si>
  <si>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</si>
  <si>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</si>
  <si>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</si>
  <si>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</si>
  <si>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</si>
  <si>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</si>
  <si>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</si>
  <si>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</si>
  <si>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</si>
  <si>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</si>
  <si>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</si>
  <si>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</si>
  <si>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</si>
  <si>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</si>
  <si>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</si>
  <si>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</si>
  <si>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</si>
  <si>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</si>
  <si>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</si>
  <si>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</si>
  <si>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</si>
  <si>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</si>
  <si>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</si>
  <si>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</si>
  <si>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</si>
  <si>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</si>
  <si>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</si>
  <si>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</si>
  <si>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</si>
  <si>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</si>
  <si>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</si>
  <si>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</si>
  <si>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</si>
  <si>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</si>
  <si>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</si>
  <si>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</si>
  <si>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</si>
  <si>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</si>
  <si>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</si>
  <si>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</si>
  <si>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</si>
  <si>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</si>
  <si>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</si>
  <si>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</si>
  <si>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</si>
  <si>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</si>
  <si>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</si>
  <si>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</si>
  <si>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</si>
  <si>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</si>
  <si>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</si>
  <si>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</si>
  <si>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</si>
  <si>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</si>
  <si>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</si>
  <si>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</si>
  <si>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</si>
  <si>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</si>
  <si>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</si>
  <si>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</si>
  <si>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</si>
  <si>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</si>
  <si>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</si>
  <si>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</si>
  <si>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</si>
  <si>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</si>
  <si>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</si>
  <si>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</si>
  <si>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</si>
  <si>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</si>
  <si>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</si>
  <si>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</si>
  <si>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</si>
  <si>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</si>
  <si>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</si>
  <si>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</si>
  <si>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</si>
  <si>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</si>
  <si>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</si>
  <si>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</si>
  <si>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</si>
  <si>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</si>
  <si>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</si>
  <si>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</si>
  <si>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</si>
  <si>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</si>
  <si>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</si>
  <si>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</si>
  <si>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</si>
  <si>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</si>
  <si>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</si>
  <si>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</si>
  <si>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</si>
  <si>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</si>
  <si>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</si>
  <si>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</si>
  <si>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</si>
  <si>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</si>
  <si>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</si>
  <si>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</si>
  <si>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</si>
  <si>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</si>
  <si>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</si>
  <si>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</si>
  <si>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</si>
  <si>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</si>
  <si>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</si>
  <si>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</si>
  <si>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</si>
  <si>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</si>
  <si>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</si>
  <si>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</si>
  <si>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</si>
  <si>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</si>
  <si>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</si>
  <si>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</si>
  <si>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</si>
  <si>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</si>
  <si>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</si>
  <si>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</si>
  <si>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</si>
  <si>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</si>
  <si>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</si>
  <si>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</si>
  <si>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</si>
  <si>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</si>
  <si>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</si>
  <si>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</si>
  <si>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</si>
  <si>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</si>
  <si>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</si>
  <si>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</si>
  <si>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</si>
  <si>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</si>
  <si>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</si>
  <si>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</si>
  <si>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</si>
  <si>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</si>
  <si>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</si>
  <si>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</si>
  <si>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</si>
  <si>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</si>
  <si>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</si>
  <si>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</si>
  <si>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</si>
  <si>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</si>
  <si>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</si>
  <si>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</si>
  <si>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</si>
  <si>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</si>
  <si>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</si>
  <si>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</si>
  <si>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</si>
  <si>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</si>
  <si>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</si>
  <si>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</si>
  <si>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</si>
  <si>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</si>
  <si>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</si>
  <si>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</si>
  <si>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</si>
  <si>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</si>
  <si>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</si>
  <si>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</si>
  <si>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</si>
  <si>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</si>
  <si>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</si>
  <si>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</si>
  <si>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</si>
  <si>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</si>
  <si>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</si>
  <si>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</si>
  <si>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</si>
  <si>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</si>
  <si>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</si>
  <si>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</si>
  <si>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</si>
  <si>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</si>
  <si>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</si>
  <si>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</si>
  <si>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</si>
  <si>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</si>
  <si>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</si>
  <si>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</si>
  <si>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</si>
  <si>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</si>
  <si>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</si>
  <si>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</si>
  <si>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</si>
  <si>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</si>
  <si>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</si>
  <si>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</si>
  <si>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</si>
  <si>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</si>
  <si>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</si>
  <si>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</si>
  <si>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</si>
  <si>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</si>
  <si>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</si>
  <si>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</si>
  <si>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</si>
  <si>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</si>
  <si>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</si>
  <si>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</si>
  <si>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</si>
  <si>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</si>
  <si>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</si>
  <si>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</si>
  <si>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</si>
  <si>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</si>
  <si>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</si>
  <si>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</si>
  <si>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</si>
  <si>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</si>
  <si>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</si>
  <si>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</si>
  <si>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</si>
  <si>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</si>
  <si>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</si>
  <si>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</si>
  <si>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</si>
  <si>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</si>
  <si>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</si>
  <si>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</si>
  <si>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</si>
  <si>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</si>
  <si>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</si>
  <si>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</si>
  <si>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</si>
  <si>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</si>
  <si>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</si>
  <si>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</si>
  <si>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</si>
  <si>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</si>
  <si>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</si>
  <si>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</si>
  <si>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</si>
  <si>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</si>
  <si>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</si>
  <si>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</si>
  <si>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</si>
  <si>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</si>
  <si>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</si>
  <si>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</si>
  <si>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</si>
  <si>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</si>
  <si>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</si>
  <si>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</si>
  <si>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</si>
  <si>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</si>
  <si>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</si>
  <si>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</si>
  <si>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</si>
  <si>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</si>
  <si>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</si>
  <si>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</si>
  <si>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</si>
  <si>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</si>
  <si>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</si>
  <si>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</si>
  <si>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</si>
  <si>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</si>
  <si>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</si>
  <si>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</si>
  <si>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</si>
  <si>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</si>
  <si>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</si>
  <si>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</si>
  <si>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</si>
  <si>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</si>
  <si>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</si>
  <si>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</si>
  <si>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</si>
  <si>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</si>
  <si>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</si>
  <si>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</si>
  <si>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</si>
  <si>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</si>
  <si>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</si>
  <si>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</si>
  <si>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</si>
  <si>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</si>
  <si>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</si>
  <si>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</si>
  <si>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</si>
  <si>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</si>
  <si>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</si>
  <si>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</si>
  <si>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</si>
  <si>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</si>
  <si>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</si>
  <si>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</si>
  <si>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</si>
  <si>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</si>
  <si>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</si>
  <si>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</si>
  <si>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</si>
  <si>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</si>
  <si>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</si>
  <si>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</si>
  <si>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</si>
  <si>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</si>
  <si>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</si>
  <si>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</si>
  <si>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</si>
  <si>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</si>
  <si>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</si>
  <si>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</si>
  <si>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</si>
  <si>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</si>
  <si>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</si>
  <si>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</si>
  <si>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</si>
  <si>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</si>
  <si>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</si>
  <si>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</si>
  <si>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</si>
  <si>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</si>
  <si>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</si>
  <si>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</si>
  <si>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</si>
  <si>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</si>
  <si>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</si>
  <si>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</si>
  <si>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</si>
  <si>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</si>
  <si>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</si>
  <si>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</si>
  <si>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</si>
  <si>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</si>
  <si>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</si>
  <si>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</si>
  <si>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</si>
  <si>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</si>
  <si>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</si>
  <si>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</si>
  <si>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</si>
  <si>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</si>
  <si>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</si>
  <si>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</si>
  <si>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</si>
  <si>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</si>
  <si>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</si>
  <si>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</si>
  <si>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</si>
  <si>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</si>
  <si>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</si>
  <si>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</si>
  <si>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</si>
  <si>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</si>
  <si>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</si>
  <si>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</si>
  <si>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</si>
  <si>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</si>
  <si>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</si>
  <si>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</si>
  <si>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</si>
  <si>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</si>
  <si>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</si>
  <si>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</si>
  <si>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</si>
  <si>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</si>
  <si>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</si>
  <si>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</si>
  <si>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</si>
  <si>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</si>
  <si>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</si>
  <si>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</si>
  <si>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</si>
  <si>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</si>
  <si>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</si>
  <si>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</si>
  <si>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</si>
  <si>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</si>
  <si>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</si>
  <si>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</si>
  <si>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</si>
  <si>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</si>
  <si>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</si>
  <si>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</si>
  <si>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</si>
  <si>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</si>
  <si>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</si>
  <si>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</si>
  <si>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</si>
  <si>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</si>
  <si>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</si>
  <si>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</si>
  <si>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</si>
  <si>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</si>
  <si>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</si>
  <si>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</si>
  <si>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</si>
  <si>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</si>
  <si>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</si>
  <si>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</si>
  <si>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</si>
  <si>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</si>
  <si>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</si>
  <si>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</si>
  <si>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</si>
  <si>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</si>
  <si>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</si>
  <si>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</si>
  <si>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</si>
  <si>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</si>
  <si>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</si>
  <si>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</si>
  <si>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</si>
  <si>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</si>
  <si>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</si>
  <si>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</si>
  <si>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</si>
  <si>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</si>
  <si>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</si>
  <si>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</si>
  <si>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</si>
  <si>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</si>
  <si>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</si>
  <si>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</si>
  <si>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</si>
  <si>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</si>
  <si>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</si>
  <si>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</si>
  <si>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</si>
  <si>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</si>
  <si>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</si>
  <si>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</si>
  <si>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</si>
  <si>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</si>
  <si>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</si>
  <si>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</si>
  <si>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</si>
  <si>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</si>
  <si>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</si>
  <si>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</si>
  <si>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</si>
  <si>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</si>
  <si>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</si>
  <si>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</si>
  <si>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</si>
  <si>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</si>
  <si>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</si>
  <si>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</si>
  <si>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</si>
  <si>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</si>
  <si>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</si>
  <si>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</si>
  <si>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</si>
  <si>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</si>
  <si>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</si>
  <si>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</si>
  <si>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</si>
  <si>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</si>
  <si>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</si>
  <si>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</si>
  <si>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</si>
  <si>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</si>
  <si>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</si>
  <si>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</si>
  <si>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</si>
  <si>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</si>
  <si>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</si>
  <si>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</si>
  <si>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</si>
  <si>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</si>
  <si>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</si>
  <si>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</si>
  <si>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</si>
  <si>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</si>
  <si>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</si>
  <si>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</si>
  <si>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</si>
  <si>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</si>
  <si>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</si>
  <si>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</si>
  <si>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</si>
  <si>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</si>
  <si>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</si>
  <si>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</si>
  <si>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</si>
  <si>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</si>
  <si>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</si>
  <si>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</si>
  <si>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</si>
  <si>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</si>
  <si>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</si>
  <si>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</si>
  <si>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</si>
  <si>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</si>
  <si>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</si>
  <si>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</si>
  <si>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</si>
  <si>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</si>
  <si>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</si>
  <si>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</si>
  <si>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</si>
  <si>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</si>
  <si>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</si>
  <si>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</si>
  <si>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</si>
  <si>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</si>
  <si>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</si>
  <si>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</si>
  <si>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</si>
  <si>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</si>
  <si>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</si>
  <si>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</si>
  <si>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</si>
  <si>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</si>
  <si>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</si>
  <si>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</si>
  <si>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</si>
  <si>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</si>
  <si>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</si>
  <si>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</si>
  <si>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</si>
  <si>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</si>
  <si>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</si>
  <si>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</si>
  <si>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</si>
  <si>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</si>
  <si>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</si>
  <si>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</si>
  <si>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</si>
  <si>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</si>
  <si>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</si>
  <si>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</si>
  <si>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</si>
  <si>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</si>
  <si>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</si>
  <si>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</si>
  <si>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</si>
  <si>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</si>
  <si>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</si>
  <si>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</si>
  <si>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</si>
  <si>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</si>
  <si>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</si>
  <si>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</si>
  <si>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</si>
  <si>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</si>
  <si>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</si>
  <si>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</si>
  <si>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</si>
  <si>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</si>
  <si>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</si>
  <si>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</si>
  <si>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</si>
  <si>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</si>
  <si>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</si>
  <si>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</si>
  <si>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</si>
  <si>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</si>
  <si>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</si>
  <si>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</si>
  <si>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</si>
  <si>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</si>
  <si>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</si>
  <si>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</si>
  <si>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</si>
  <si>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</si>
  <si>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</si>
  <si>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</si>
  <si>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</si>
  <si>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</si>
  <si>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</si>
  <si>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</si>
  <si>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</si>
  <si>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</si>
  <si>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</si>
  <si>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</si>
  <si>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</si>
  <si>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</si>
  <si>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</si>
  <si>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</si>
  <si>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</si>
  <si>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</si>
  <si>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</si>
  <si>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</si>
  <si>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</si>
  <si>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</si>
  <si>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</si>
  <si>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</si>
  <si>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</si>
  <si>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</si>
  <si>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</si>
  <si>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</si>
  <si>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</si>
  <si>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</si>
  <si>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</si>
  <si>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</si>
  <si>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</si>
  <si>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</si>
  <si>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</si>
  <si>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</si>
  <si>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</si>
  <si>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</si>
  <si>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</si>
  <si>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</si>
  <si>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</si>
  <si>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</si>
  <si>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</si>
  <si>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</si>
  <si>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</si>
  <si>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</si>
  <si>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</si>
  <si>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</si>
  <si>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</si>
  <si>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</si>
  <si>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</si>
  <si>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</si>
  <si>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</si>
  <si>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</si>
  <si>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</si>
  <si>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</si>
  <si>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</si>
  <si>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</si>
  <si>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</si>
  <si>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</si>
  <si>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</si>
  <si>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</si>
  <si>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</si>
  <si>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</si>
  <si>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</si>
  <si>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</si>
  <si>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</si>
  <si>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</si>
  <si>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</si>
  <si>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</si>
  <si>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</si>
  <si>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</si>
  <si>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</si>
  <si>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</si>
  <si>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</si>
  <si>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</si>
  <si>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</si>
  <si>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</si>
  <si>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</si>
  <si>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</si>
  <si>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</si>
  <si>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</si>
  <si>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</si>
  <si>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</si>
  <si>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</si>
  <si>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</si>
  <si>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</si>
  <si>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</si>
  <si>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</si>
  <si>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</si>
  <si>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</si>
  <si>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</si>
  <si>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</si>
  <si>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</si>
  <si>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</si>
  <si>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</si>
  <si>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</si>
  <si>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</si>
  <si>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</si>
  <si>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</si>
  <si>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</si>
  <si>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</si>
  <si>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</si>
  <si>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</si>
  <si>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</si>
  <si>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</si>
  <si>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</si>
  <si>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</si>
  <si>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</si>
  <si>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</si>
  <si>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</si>
  <si>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</si>
  <si>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</si>
  <si>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</si>
  <si>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</si>
  <si>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</si>
  <si>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</si>
  <si>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</si>
  <si>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</si>
  <si>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</si>
  <si>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</si>
  <si>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</si>
  <si>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</si>
  <si>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</si>
  <si>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</si>
  <si>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</si>
  <si>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</si>
  <si>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</si>
  <si>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</si>
  <si>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</si>
  <si>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</si>
  <si>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</si>
  <si>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</si>
  <si>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</si>
  <si>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</si>
  <si>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</si>
  <si>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</si>
  <si>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</si>
  <si>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</si>
  <si>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</si>
  <si>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</si>
  <si>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</si>
  <si>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</si>
  <si>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</si>
  <si>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</si>
  <si>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</si>
  <si>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</si>
  <si>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</si>
  <si>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</si>
  <si>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</si>
  <si>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</si>
  <si>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</si>
  <si>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</si>
  <si>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</si>
  <si>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</si>
  <si>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</si>
  <si>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</si>
  <si>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</si>
  <si>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</si>
  <si>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</si>
  <si>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</si>
  <si>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</si>
  <si>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</si>
  <si>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</si>
  <si>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</si>
  <si>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</si>
  <si>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</si>
  <si>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</si>
  <si>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</si>
  <si>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</si>
  <si>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</si>
  <si>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</si>
  <si>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</si>
  <si>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</si>
  <si>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</si>
  <si>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</si>
  <si>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</si>
  <si>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</si>
  <si>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</si>
  <si>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</si>
  <si>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</si>
  <si>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</si>
  <si>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</si>
  <si>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</si>
  <si>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</si>
  <si>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</si>
  <si>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</si>
  <si>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</si>
  <si>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</si>
  <si>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</si>
  <si>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</si>
  <si>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</si>
  <si>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</si>
  <si>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</si>
  <si>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</si>
  <si>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</si>
  <si>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</si>
  <si>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</si>
  <si>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</si>
  <si>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</si>
  <si>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</si>
  <si>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</si>
  <si>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</si>
  <si>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</si>
  <si>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</si>
  <si>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</si>
  <si>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</si>
  <si>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</si>
  <si>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</si>
  <si>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</si>
  <si>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</si>
  <si>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</si>
  <si>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</si>
  <si>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</si>
  <si>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</si>
  <si>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</si>
  <si>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</si>
  <si>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</si>
  <si>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</si>
  <si>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</si>
  <si>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</si>
  <si>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</si>
  <si>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</si>
  <si>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</si>
  <si>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</si>
  <si>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</si>
  <si>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</si>
  <si>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</si>
  <si>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</si>
  <si>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</si>
  <si>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</si>
  <si>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</si>
  <si>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</si>
  <si>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</si>
  <si>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</si>
  <si>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</si>
  <si>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</si>
  <si>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</si>
  <si>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</si>
  <si>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</si>
  <si>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</si>
  <si>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</si>
  <si>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</si>
  <si>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</si>
  <si>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</si>
  <si>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</si>
  <si>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</si>
  <si>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</si>
  <si>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</si>
  <si>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</si>
  <si>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</si>
  <si>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</si>
  <si>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</si>
  <si>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</si>
  <si>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</si>
  <si>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</si>
  <si>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</si>
  <si>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</si>
  <si>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</si>
  <si>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</si>
  <si>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</si>
  <si>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</si>
  <si>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</si>
  <si>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</si>
  <si>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</si>
  <si>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</si>
  <si>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</si>
  <si>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</si>
  <si>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</si>
  <si>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</si>
  <si>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</si>
  <si>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</si>
  <si>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</si>
  <si>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</si>
  <si>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</si>
  <si>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</si>
  <si>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</si>
  <si>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</si>
  <si>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</si>
  <si>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</si>
  <si>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</si>
  <si>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</si>
  <si>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</si>
  <si>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</si>
  <si>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</si>
  <si>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</si>
  <si>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</si>
  <si>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</si>
  <si>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</si>
  <si>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</si>
  <si>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</si>
  <si>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</si>
  <si>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</si>
  <si>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</si>
  <si>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</si>
  <si>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</si>
  <si>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</si>
  <si>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</si>
  <si>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</si>
  <si>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</si>
  <si>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</si>
  <si>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</si>
  <si>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</si>
  <si>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</si>
  <si>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</si>
  <si>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</si>
  <si>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</si>
  <si>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</si>
  <si>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</si>
  <si>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</si>
  <si>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</si>
  <si>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</si>
  <si>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</si>
  <si>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</si>
  <si>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</si>
  <si>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</si>
  <si>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</si>
  <si>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</si>
  <si>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</si>
  <si>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</si>
  <si>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</si>
  <si>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</si>
  <si>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</si>
  <si>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</si>
  <si>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</si>
  <si>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</si>
  <si>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</si>
  <si>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</si>
  <si>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</si>
  <si>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</si>
  <si>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</si>
  <si>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</si>
  <si>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</si>
  <si>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</si>
  <si>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</si>
  <si>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</si>
  <si>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</si>
  <si>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</si>
  <si>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</si>
  <si>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</si>
  <si>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</si>
  <si>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</si>
  <si>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</si>
  <si>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</si>
  <si>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</si>
  <si>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</si>
  <si>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</si>
  <si>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</si>
  <si>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</si>
  <si>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</si>
  <si>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</si>
  <si>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</si>
  <si>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</si>
  <si>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</si>
  <si>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</si>
  <si>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</si>
  <si>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</si>
  <si>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</si>
  <si>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</si>
  <si>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</si>
  <si>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</si>
  <si>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</si>
  <si>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</si>
  <si>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</si>
  <si>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</si>
  <si>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</si>
  <si>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</si>
  <si>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</si>
  <si>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</si>
  <si>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</si>
  <si>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</si>
  <si>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</si>
  <si>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</si>
  <si>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</si>
  <si>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</si>
  <si>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</si>
  <si>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</si>
  <si>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</si>
  <si>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</si>
  <si>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</si>
  <si>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</si>
  <si>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</si>
  <si>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</si>
  <si>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</si>
  <si>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</si>
  <si>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</si>
  <si>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</si>
  <si>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</si>
  <si>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</si>
  <si>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</si>
  <si>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</si>
  <si>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</si>
  <si>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</si>
  <si>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</si>
  <si>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</si>
  <si>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</si>
  <si>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</si>
  <si>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</si>
  <si>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</si>
  <si>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</si>
  <si>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</si>
  <si>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</si>
  <si>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</si>
  <si>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</si>
  <si>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</si>
  <si>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</si>
  <si>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</si>
  <si>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</si>
  <si>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</si>
  <si>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</si>
  <si>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</si>
  <si>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</si>
  <si>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</si>
  <si>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</si>
  <si>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</si>
  <si>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</si>
  <si>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</si>
  <si>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</si>
  <si>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</si>
  <si>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</si>
  <si>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</si>
  <si>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</si>
  <si>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</si>
  <si>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</si>
  <si>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</si>
  <si>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</si>
  <si>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</si>
  <si>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</si>
  <si>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</si>
  <si>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</si>
  <si>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</si>
  <si>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</si>
  <si>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</si>
  <si>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</si>
  <si>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</si>
  <si>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</si>
  <si>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</si>
  <si>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</si>
  <si>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</si>
  <si>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</si>
  <si>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</si>
  <si>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</si>
  <si>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</si>
  <si>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</si>
  <si>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</si>
  <si>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</si>
  <si>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</si>
  <si>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</si>
  <si>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</si>
  <si>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</si>
  <si>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</si>
  <si>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</si>
  <si>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</si>
  <si>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</si>
  <si>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</si>
  <si>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</si>
  <si>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</si>
  <si>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</si>
  <si>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</si>
  <si>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</si>
  <si>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</si>
  <si>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</si>
  <si>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</si>
  <si>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</si>
  <si>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</si>
  <si>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</si>
  <si>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</si>
  <si>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</si>
  <si>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</si>
  <si>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</si>
  <si>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</si>
  <si>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</si>
  <si>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</si>
  <si>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</si>
  <si>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</si>
  <si>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</si>
  <si>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</si>
  <si>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</si>
  <si>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</si>
  <si>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</si>
  <si>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</si>
  <si>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</si>
  <si>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</si>
  <si>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</si>
  <si>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</si>
  <si>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</si>
  <si>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</si>
  <si>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</si>
  <si>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</si>
  <si>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</si>
  <si>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</si>
  <si>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</si>
  <si>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</si>
  <si>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</si>
  <si>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</si>
  <si>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</si>
  <si>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</si>
  <si>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</si>
  <si>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</si>
  <si>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</si>
  <si>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</si>
  <si>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</si>
  <si>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</si>
  <si>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</si>
  <si>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</si>
  <si>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</si>
  <si>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</si>
  <si>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</si>
  <si>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</si>
  <si>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</si>
  <si>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</si>
  <si>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</si>
  <si>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</si>
  <si>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</si>
  <si>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</si>
  <si>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</si>
  <si>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</si>
  <si>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</si>
  <si>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</si>
  <si>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</si>
  <si>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</si>
  <si>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</si>
  <si>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</si>
  <si>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</si>
  <si>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</si>
  <si>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</si>
  <si>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</si>
  <si>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</si>
  <si>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</si>
  <si>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</si>
  <si>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</si>
  <si>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</si>
  <si>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</si>
  <si>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</si>
  <si>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</si>
  <si>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</si>
  <si>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</si>
  <si>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</si>
  <si>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</si>
  <si>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</si>
  <si>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</si>
  <si>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</si>
  <si>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</si>
  <si>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</si>
  <si>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</si>
  <si>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</si>
  <si>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</si>
  <si>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</si>
  <si>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</si>
  <si>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</si>
  <si>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</si>
  <si>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</si>
  <si>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</si>
  <si>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</si>
  <si>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</si>
  <si>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</si>
  <si>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</si>
  <si>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</si>
  <si>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</si>
  <si>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</si>
  <si>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</si>
  <si>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</si>
  <si>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</si>
  <si>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</si>
  <si>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</si>
  <si>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</si>
  <si>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</si>
  <si>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</si>
  <si>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</si>
  <si>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</si>
  <si>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</si>
  <si>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</si>
  <si>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</si>
  <si>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</si>
  <si>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</si>
  <si>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</si>
  <si>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</si>
  <si>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</si>
  <si>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</si>
  <si>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</si>
  <si>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</si>
  <si>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</si>
  <si>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</si>
  <si>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</si>
  <si>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</si>
  <si>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</si>
  <si>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</si>
  <si>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</si>
  <si>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</si>
  <si>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</si>
  <si>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</si>
  <si>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</si>
  <si>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</si>
  <si>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</si>
  <si>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</si>
  <si>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</si>
  <si>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</si>
  <si>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</si>
  <si>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</si>
  <si>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</si>
  <si>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</si>
  <si>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</si>
  <si>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</si>
  <si>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</si>
  <si>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</si>
  <si>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</si>
  <si>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</si>
  <si>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</si>
  <si>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</si>
  <si>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</si>
  <si>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</si>
  <si>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</si>
  <si>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</si>
  <si>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</si>
  <si>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</si>
  <si>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</si>
  <si>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</si>
  <si>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</si>
  <si>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</si>
  <si>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</si>
  <si>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</si>
  <si>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</si>
  <si>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</si>
  <si>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</si>
  <si>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</si>
  <si>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</si>
  <si>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</si>
  <si>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</si>
  <si>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</si>
  <si>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</si>
  <si>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</si>
  <si>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</si>
  <si>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</si>
  <si>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</si>
  <si>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</si>
  <si>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</si>
  <si>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</si>
  <si>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</si>
  <si>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</si>
  <si>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</si>
  <si>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</si>
  <si>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</si>
  <si>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</si>
  <si>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</si>
  <si>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</si>
  <si>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</si>
  <si>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</si>
  <si>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</si>
  <si>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</si>
  <si>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</si>
  <si>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</si>
  <si>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</si>
  <si>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</si>
  <si>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</si>
  <si>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</si>
  <si>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</si>
  <si>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</si>
  <si>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</si>
  <si>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</si>
  <si>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</si>
  <si>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</si>
  <si>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</si>
  <si>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</si>
  <si>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</si>
  <si>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</si>
  <si>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</si>
  <si>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</si>
  <si>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</si>
  <si>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</si>
  <si>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</si>
  <si>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</si>
  <si>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</si>
  <si>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</si>
  <si>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</si>
  <si>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</si>
  <si>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</si>
  <si>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</si>
  <si>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</si>
  <si>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</si>
  <si>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</si>
  <si>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</si>
  <si>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</si>
  <si>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</si>
  <si>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</si>
  <si>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</si>
  <si>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</si>
  <si>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</si>
  <si>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</si>
  <si>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</si>
  <si>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</si>
  <si>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</si>
  <si>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</si>
  <si>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</si>
  <si>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</si>
  <si>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</si>
  <si>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</si>
  <si>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</si>
  <si>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</si>
  <si>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</si>
  <si>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</si>
  <si>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</si>
  <si>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</si>
  <si>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</si>
  <si>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</si>
  <si>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</si>
  <si>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</si>
  <si>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</si>
  <si>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</si>
  <si>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</si>
  <si>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</si>
  <si>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</si>
  <si>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</si>
  <si>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</si>
  <si>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</si>
  <si>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</si>
  <si>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</si>
  <si>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</si>
  <si>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</si>
  <si>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</si>
  <si>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</si>
  <si>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</si>
  <si>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</si>
  <si>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</si>
  <si>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</si>
  <si>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</si>
  <si>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</si>
  <si>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</si>
  <si>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</si>
  <si>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</si>
  <si>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</si>
  <si>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</si>
  <si>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</si>
  <si>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</si>
  <si>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</si>
  <si>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</si>
  <si>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</si>
  <si>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</si>
  <si>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</si>
  <si>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</si>
  <si>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</si>
  <si>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</si>
  <si>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</si>
  <si>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</si>
  <si>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</si>
  <si>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</si>
  <si>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</si>
  <si>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</si>
  <si>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</si>
  <si>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</si>
  <si>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</si>
  <si>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</si>
  <si>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</si>
  <si>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</si>
  <si>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</si>
  <si>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</si>
  <si>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</si>
  <si>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</si>
  <si>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</si>
  <si>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</si>
  <si>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</si>
  <si>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</si>
  <si>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</si>
  <si>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</si>
  <si>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</si>
  <si>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</si>
  <si>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</si>
  <si>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</si>
  <si>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</si>
  <si>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</si>
  <si>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</si>
  <si>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</si>
  <si>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</si>
  <si>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</si>
  <si>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</si>
  <si>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</si>
  <si>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</si>
  <si>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</si>
  <si>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</si>
  <si>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</si>
  <si>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</si>
  <si>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</si>
  <si>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</si>
  <si>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</si>
  <si>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</si>
  <si>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</si>
  <si>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</si>
  <si>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</si>
  <si>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</si>
  <si>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</si>
  <si>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</si>
  <si>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</si>
  <si>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</si>
  <si>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</si>
  <si>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</si>
  <si>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</si>
  <si>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</si>
  <si>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</si>
  <si>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</si>
  <si>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</si>
  <si>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</si>
  <si>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</si>
  <si>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</si>
  <si>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</si>
  <si>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</si>
  <si>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</si>
  <si>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</si>
  <si>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</si>
  <si>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</si>
  <si>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</si>
  <si>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</si>
  <si>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</si>
  <si>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</si>
  <si>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</si>
  <si>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</si>
  <si>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</si>
  <si>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</si>
  <si>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</si>
  <si>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</si>
  <si>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</si>
  <si>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</si>
  <si>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</si>
  <si>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</si>
  <si>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</si>
  <si>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</si>
  <si>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</si>
  <si>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</si>
  <si>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</si>
  <si>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</si>
  <si>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</si>
  <si>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</si>
  <si>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</si>
  <si>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</si>
  <si>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</si>
  <si>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</si>
  <si>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</si>
  <si>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</si>
  <si>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</si>
  <si>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</si>
  <si>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</si>
  <si>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</si>
  <si>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</si>
  <si>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</si>
  <si>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</si>
  <si>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</si>
  <si>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</si>
  <si>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</si>
  <si>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</si>
  <si>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</si>
  <si>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</si>
  <si>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</si>
  <si>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</si>
  <si>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</si>
  <si>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</si>
  <si>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</si>
  <si>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</si>
  <si>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</si>
  <si>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</si>
  <si>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</si>
  <si>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</si>
  <si>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</si>
  <si>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</si>
  <si>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</si>
  <si>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</si>
  <si>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</si>
  <si>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</si>
  <si>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</si>
  <si>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</si>
  <si>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</si>
  <si>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</si>
  <si>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</si>
  <si>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</si>
  <si>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</si>
  <si>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</si>
  <si>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</si>
  <si>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</si>
  <si>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</si>
  <si>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</si>
  <si>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</si>
  <si>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</si>
  <si>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</si>
  <si>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</si>
  <si>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</si>
  <si>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</si>
  <si>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</si>
  <si>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</si>
  <si>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</si>
  <si>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</si>
  <si>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</si>
  <si>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</si>
  <si>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</si>
  <si>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</si>
  <si>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</si>
  <si>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</si>
  <si>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</si>
  <si>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</si>
  <si>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</si>
  <si>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</si>
  <si>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</si>
  <si>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</si>
  <si>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</si>
  <si>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</si>
  <si>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</si>
  <si>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</si>
  <si>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</si>
  <si>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</si>
  <si>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</si>
  <si>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</si>
  <si>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</si>
  <si>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</si>
  <si>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</si>
  <si>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</si>
  <si>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</si>
  <si>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</si>
  <si>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</si>
  <si>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</si>
  <si>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</si>
  <si>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</si>
  <si>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</si>
  <si>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</si>
  <si>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</si>
  <si>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</si>
  <si>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</si>
  <si>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</si>
  <si>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</si>
  <si>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</si>
  <si>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</si>
  <si>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</si>
  <si>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</si>
  <si>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</si>
  <si>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</si>
  <si>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</si>
  <si>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</si>
  <si>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</si>
  <si>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</si>
  <si>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</si>
  <si>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</si>
  <si>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</si>
  <si>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</si>
  <si>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</si>
  <si>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</si>
  <si>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</si>
  <si>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</si>
  <si>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</si>
  <si>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</si>
  <si>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</si>
  <si>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</si>
  <si>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</si>
  <si>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</si>
  <si>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</si>
  <si>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</si>
  <si>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</si>
  <si>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</si>
  <si>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</si>
  <si>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</si>
  <si>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</si>
  <si>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</si>
  <si>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</si>
  <si>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</si>
  <si>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</si>
  <si>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</si>
  <si>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</si>
  <si>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</si>
  <si>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</si>
  <si>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</si>
  <si>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</si>
  <si>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</si>
  <si>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</si>
  <si>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</si>
  <si>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</si>
  <si>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</si>
  <si>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</si>
  <si>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</si>
  <si>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</si>
  <si>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</si>
  <si>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</si>
  <si>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</si>
  <si>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</si>
  <si>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</si>
  <si>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</si>
  <si>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</si>
  <si>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</si>
  <si>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</si>
  <si>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</si>
  <si>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</si>
  <si>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</si>
  <si>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</si>
  <si>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</si>
  <si>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</si>
  <si>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</si>
  <si>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</si>
  <si>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</si>
  <si>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</si>
  <si>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</si>
  <si>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</si>
  <si>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</si>
  <si>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</si>
  <si>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</si>
  <si>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</si>
  <si>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</si>
  <si>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</si>
  <si>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</si>
  <si>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</si>
  <si>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</si>
  <si>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</si>
  <si>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</si>
  <si>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</si>
  <si>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</si>
  <si>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</si>
  <si>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</si>
  <si>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</si>
  <si>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</si>
  <si>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</si>
  <si>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</si>
  <si>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</si>
  <si>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</si>
  <si>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</si>
  <si>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</si>
  <si>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</si>
  <si>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</si>
  <si>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</si>
  <si>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</si>
  <si>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</si>
  <si>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</si>
  <si>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</si>
  <si>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</si>
  <si>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</si>
  <si>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</si>
  <si>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</si>
  <si>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</si>
  <si>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</si>
  <si>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</si>
  <si>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</si>
  <si>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</si>
  <si>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</si>
  <si>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</si>
  <si>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</si>
  <si>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</si>
  <si>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</si>
  <si>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</si>
  <si>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</si>
  <si>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</si>
  <si>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</si>
  <si>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</si>
  <si>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</si>
  <si>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</si>
  <si>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</si>
  <si>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</si>
  <si>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</si>
  <si>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</si>
  <si>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</si>
  <si>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</si>
  <si>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</si>
  <si>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</si>
  <si>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</si>
  <si>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</si>
  <si>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</si>
  <si>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</si>
  <si>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</si>
  <si>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</si>
  <si>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</si>
  <si>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</si>
  <si>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</si>
  <si>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</si>
  <si>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</si>
  <si>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</si>
  <si>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</si>
  <si>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</si>
  <si>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</si>
  <si>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</si>
  <si>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</si>
  <si>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</si>
  <si>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</si>
  <si>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</si>
  <si>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</si>
  <si>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</si>
  <si>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</si>
  <si>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</si>
  <si>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</si>
  <si>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</si>
  <si>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</si>
  <si>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</si>
  <si>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</si>
  <si>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</si>
  <si>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</si>
  <si>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</si>
  <si>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</si>
  <si>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</si>
  <si>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</si>
  <si>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</si>
  <si>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</si>
  <si>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</si>
  <si>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</si>
  <si>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</si>
  <si>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</si>
  <si>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</si>
  <si>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</si>
  <si>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</si>
  <si>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</si>
  <si>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</si>
  <si>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</si>
  <si>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</si>
  <si>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</si>
  <si>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</si>
  <si>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</si>
  <si>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</si>
  <si>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</si>
  <si>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</si>
  <si>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</si>
  <si>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</si>
  <si>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</si>
  <si>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</si>
  <si>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</si>
  <si>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</si>
  <si>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</si>
  <si>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</si>
  <si>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</si>
  <si>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</si>
  <si>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</si>
  <si>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</si>
  <si>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</si>
  <si>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</si>
  <si>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</si>
  <si>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</si>
  <si>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</si>
  <si>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</si>
  <si>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</si>
  <si>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</si>
  <si>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</si>
  <si>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</si>
  <si>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</si>
  <si>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</si>
  <si>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</si>
  <si>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</si>
  <si>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</si>
  <si>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</si>
  <si>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</si>
  <si>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</si>
  <si>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</si>
  <si>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</si>
  <si>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</si>
  <si>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</si>
  <si>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</si>
  <si>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</si>
  <si>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</si>
  <si>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</si>
  <si>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</si>
  <si>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</si>
  <si>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</si>
  <si>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</si>
  <si>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</si>
  <si>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</si>
  <si>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</si>
  <si>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</si>
  <si>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</si>
  <si>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</si>
  <si>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</si>
  <si>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</si>
  <si>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</si>
  <si>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</si>
  <si>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</si>
  <si>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</si>
  <si>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</si>
  <si>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</si>
  <si>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</si>
  <si>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</si>
  <si>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</si>
  <si>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</si>
  <si>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</si>
  <si>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</si>
  <si>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</si>
  <si>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</si>
  <si>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</si>
  <si>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</si>
  <si>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</si>
  <si>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</si>
  <si>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</si>
  <si>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</si>
  <si>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</si>
  <si>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</si>
  <si>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</si>
  <si>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</si>
  <si>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</si>
  <si>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</si>
  <si>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</si>
  <si>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</si>
  <si>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</si>
  <si>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</si>
  <si>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</si>
  <si>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</si>
  <si>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</si>
  <si>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</si>
  <si>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</si>
  <si>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</si>
  <si>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</si>
  <si>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</si>
  <si>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</si>
  <si>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</si>
  <si>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</si>
  <si>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</si>
  <si>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</si>
  <si>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</si>
  <si>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</si>
  <si>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</si>
  <si>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</si>
  <si>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</si>
  <si>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</si>
  <si>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</si>
  <si>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</si>
  <si>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</si>
  <si>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</si>
  <si>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</si>
  <si>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</si>
  <si>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</si>
  <si>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</si>
  <si>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</si>
  <si>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</si>
  <si>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</si>
  <si>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</si>
  <si>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</si>
  <si>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</si>
  <si>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</si>
  <si>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</si>
  <si>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</si>
  <si>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</si>
  <si>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</si>
  <si>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</si>
  <si>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</si>
  <si>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</si>
  <si>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</si>
  <si>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</si>
  <si>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</si>
  <si>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</si>
  <si>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</si>
  <si>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</si>
  <si>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</si>
  <si>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</si>
  <si>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</si>
  <si>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</si>
  <si>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</si>
  <si>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</si>
  <si>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</si>
  <si>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</si>
  <si>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</si>
  <si>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</si>
  <si>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</si>
  <si>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</si>
  <si>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</si>
  <si>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</si>
  <si>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</si>
  <si>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</si>
  <si>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</si>
  <si>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</si>
  <si>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</si>
  <si>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</si>
  <si>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</si>
  <si>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</si>
  <si>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</si>
  <si>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</si>
  <si>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</si>
  <si>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</si>
  <si>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</si>
  <si>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</si>
  <si>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</si>
  <si>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</si>
  <si>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</si>
  <si>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</si>
  <si>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</si>
  <si>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</si>
  <si>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</si>
  <si>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</si>
  <si>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</si>
  <si>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</si>
  <si>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</si>
  <si>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</si>
  <si>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</si>
  <si>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</si>
  <si>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</si>
  <si>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</si>
  <si>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</si>
  <si>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</si>
  <si>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</si>
  <si>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</si>
  <si>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</si>
  <si>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</si>
  <si>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</si>
  <si>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</si>
  <si>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</si>
  <si>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</si>
  <si>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</si>
  <si>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</si>
  <si>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</si>
  <si>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</si>
  <si>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</si>
  <si>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</si>
  <si>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</si>
  <si>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</si>
  <si>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</si>
  <si>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</si>
  <si>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</si>
  <si>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</si>
  <si>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</si>
  <si>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</si>
  <si>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</si>
  <si>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</si>
  <si>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</si>
  <si>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</si>
  <si>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</si>
  <si>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</si>
  <si>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</si>
  <si>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</si>
  <si>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</si>
  <si>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</si>
  <si>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</si>
  <si>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</si>
  <si>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</si>
  <si>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</si>
  <si>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</si>
  <si>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</si>
  <si>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</si>
  <si>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</si>
  <si>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</si>
  <si>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</si>
  <si>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</si>
  <si>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</si>
  <si>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</si>
  <si>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</si>
  <si>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</si>
  <si>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</si>
  <si>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</si>
  <si>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</si>
  <si>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</si>
  <si>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</si>
  <si>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</si>
  <si>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</si>
  <si>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</si>
  <si>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</si>
  <si>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</si>
  <si>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</si>
  <si>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</si>
  <si>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</si>
  <si>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</si>
  <si>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</si>
  <si>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</si>
  <si>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</si>
  <si>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</si>
  <si>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</si>
  <si>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</si>
  <si>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</si>
  <si>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</si>
  <si>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</si>
  <si>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</si>
  <si>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</si>
  <si>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</si>
  <si>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</si>
  <si>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</si>
  <si>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</si>
  <si>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</si>
  <si>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</si>
  <si>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</si>
  <si>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</si>
  <si>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</si>
  <si>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</si>
  <si>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</si>
  <si>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</si>
  <si>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</si>
  <si>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</si>
  <si>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</si>
  <si>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</si>
  <si>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</si>
  <si>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</si>
  <si>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</si>
  <si>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</si>
  <si>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</si>
  <si>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</si>
  <si>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</si>
  <si>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</si>
  <si>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</si>
  <si>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</si>
  <si>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</si>
  <si>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</si>
  <si>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</si>
  <si>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</si>
  <si>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</si>
  <si>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</si>
  <si>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</si>
  <si>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</si>
  <si>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</si>
  <si>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</si>
  <si>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</si>
  <si>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</si>
  <si>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</si>
  <si>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</si>
  <si>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</si>
  <si>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</si>
  <si>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</si>
  <si>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</si>
  <si>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</si>
  <si>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</si>
  <si>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</si>
  <si>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</si>
  <si>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</si>
  <si>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</si>
  <si>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</si>
  <si>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</si>
  <si>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</si>
  <si>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</si>
  <si>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</si>
  <si>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</si>
  <si>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</si>
  <si>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</si>
  <si>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</si>
  <si>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</si>
  <si>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</si>
  <si>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</si>
  <si>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</si>
  <si>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</si>
  <si>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</si>
  <si>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</si>
  <si>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</si>
  <si>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</si>
  <si>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</si>
  <si>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</si>
  <si>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</si>
  <si>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</si>
  <si>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</si>
  <si>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</si>
  <si>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</si>
  <si>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</si>
  <si>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</si>
  <si>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</si>
  <si>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</si>
  <si>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</si>
  <si>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</si>
  <si>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</si>
  <si>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</si>
  <si>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</si>
  <si>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</si>
  <si>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</si>
  <si>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</si>
  <si>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</si>
  <si>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</si>
  <si>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</si>
  <si>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</si>
  <si>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</si>
  <si>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</si>
  <si>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</si>
  <si>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</si>
  <si>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</si>
  <si>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</si>
  <si>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</si>
  <si>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</si>
  <si>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</si>
  <si>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</si>
  <si>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</si>
  <si>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</si>
  <si>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</si>
  <si>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</si>
  <si>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</si>
  <si>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</si>
  <si>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</si>
  <si>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</si>
  <si>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</si>
  <si>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</si>
  <si>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</si>
  <si>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</si>
  <si>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</si>
  <si>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</si>
  <si>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</si>
  <si>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</si>
  <si>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</si>
  <si>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</si>
  <si>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</si>
  <si>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</si>
  <si>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</si>
  <si>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</si>
  <si>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</si>
  <si>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</si>
  <si>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</si>
  <si>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</si>
  <si>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</si>
  <si>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</si>
  <si>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</si>
  <si>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</si>
  <si>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</si>
  <si>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</si>
  <si>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</si>
  <si>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</si>
  <si>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</si>
  <si>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</si>
  <si>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</si>
  <si>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</si>
  <si>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</si>
  <si>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</si>
  <si>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</si>
  <si>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</si>
  <si>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</si>
  <si>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</si>
  <si>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</si>
  <si>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</si>
  <si>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</si>
  <si>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</si>
  <si>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</si>
  <si>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</si>
  <si>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</si>
  <si>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</si>
  <si>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</si>
  <si>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</si>
  <si>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</si>
  <si>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</si>
  <si>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</si>
  <si>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</si>
  <si>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</si>
  <si>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</si>
  <si>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</si>
  <si>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</si>
  <si>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</si>
  <si>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</si>
  <si>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</si>
  <si>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</si>
  <si>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</si>
  <si>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</si>
  <si>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</si>
  <si>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</si>
  <si>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</si>
  <si>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</si>
  <si>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</si>
  <si>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</si>
  <si>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</si>
  <si>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</si>
  <si>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</si>
  <si>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</si>
  <si>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</si>
  <si>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</si>
  <si>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</si>
  <si>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</si>
  <si>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</si>
  <si>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</si>
  <si>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</si>
  <si>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</si>
  <si>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</si>
  <si>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</si>
  <si>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</si>
  <si>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</si>
  <si>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</si>
  <si>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</si>
  <si>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</si>
  <si>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</si>
  <si>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</si>
  <si>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</si>
  <si>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</si>
  <si>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</si>
  <si>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</si>
  <si>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</si>
  <si>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</si>
  <si>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</si>
  <si>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</si>
  <si>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</si>
  <si>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</si>
  <si>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</si>
  <si>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</si>
  <si>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</si>
  <si>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</si>
  <si>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</si>
  <si>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</si>
  <si>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</si>
  <si>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</si>
  <si>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</si>
  <si>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</si>
  <si>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</si>
  <si>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</si>
  <si>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</si>
  <si>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</si>
  <si>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</si>
  <si>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</si>
  <si>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</si>
  <si>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</si>
  <si>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</si>
  <si>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</si>
  <si>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</si>
  <si>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</si>
  <si>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</si>
  <si>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</si>
  <si>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</si>
  <si>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</si>
  <si>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</si>
  <si>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</si>
  <si>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</si>
  <si>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</si>
  <si>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</si>
  <si>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</si>
  <si>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</si>
  <si>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</si>
  <si>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</si>
  <si>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</si>
  <si>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</si>
  <si>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</si>
  <si>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</si>
  <si>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</si>
  <si>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</si>
  <si>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</si>
  <si>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</si>
  <si>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</si>
  <si>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</si>
  <si>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</si>
  <si>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</si>
  <si>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</si>
  <si>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</si>
  <si>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</si>
  <si>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</si>
  <si>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</si>
  <si>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</si>
  <si>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</si>
  <si>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</si>
  <si>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</si>
  <si>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</si>
  <si>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</si>
  <si>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</si>
  <si>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</si>
  <si>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</si>
  <si>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</si>
  <si>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</si>
  <si>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</si>
  <si>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</si>
  <si>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</si>
  <si>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</si>
  <si>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</si>
  <si>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</si>
  <si>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</si>
  <si>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</si>
  <si>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</si>
  <si>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</si>
  <si>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</si>
  <si>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</si>
  <si>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</si>
  <si>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</si>
  <si>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</si>
  <si>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</si>
  <si>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</si>
  <si>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</si>
  <si>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</si>
  <si>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</si>
  <si>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</si>
  <si>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</si>
  <si>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</si>
  <si>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</si>
  <si>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</si>
  <si>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</si>
  <si>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</si>
  <si>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</si>
  <si>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</si>
  <si>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</si>
  <si>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</si>
  <si>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</si>
  <si>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</si>
  <si>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</si>
  <si>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</si>
  <si>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</si>
  <si>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</si>
  <si>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</si>
  <si>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</si>
  <si>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</si>
  <si>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</si>
  <si>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</si>
  <si>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</si>
  <si>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</si>
  <si>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</si>
  <si>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</si>
  <si>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</si>
  <si>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</si>
  <si>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</si>
  <si>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</si>
  <si>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</si>
  <si>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</si>
  <si>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</si>
  <si>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</si>
  <si>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</si>
  <si>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</si>
  <si>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</si>
  <si>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</si>
  <si>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</si>
  <si>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</si>
  <si>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</si>
  <si>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</si>
  <si>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</si>
  <si>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</si>
  <si>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</si>
  <si>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</si>
  <si>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</si>
  <si>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</si>
  <si>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</si>
  <si>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</si>
  <si>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</si>
  <si>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</si>
  <si>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</si>
  <si>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</si>
  <si>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</si>
  <si>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</si>
  <si>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</si>
  <si>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</si>
  <si>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</si>
  <si>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</si>
  <si>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</si>
  <si>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</si>
  <si>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</si>
  <si>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</si>
  <si>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</si>
  <si>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</si>
  <si>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</si>
  <si>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</si>
  <si>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</si>
  <si>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</si>
  <si>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</si>
  <si>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</si>
  <si>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</si>
  <si>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</si>
  <si>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</si>
  <si>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</si>
  <si>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</si>
  <si>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</si>
  <si>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</si>
  <si>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</si>
  <si>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</si>
  <si>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</si>
  <si>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</si>
  <si>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</si>
  <si>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</si>
  <si>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</si>
  <si>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</si>
  <si>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</si>
  <si>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</si>
  <si>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</si>
  <si>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</si>
  <si>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</si>
  <si>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</si>
  <si>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</si>
  <si>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</si>
  <si>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</si>
  <si>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</si>
  <si>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</si>
  <si>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</si>
  <si>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</si>
  <si>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</si>
  <si>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</si>
  <si>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</si>
  <si>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</si>
  <si>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</si>
  <si>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</si>
  <si>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</si>
  <si>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</si>
  <si>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</si>
  <si>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</si>
  <si>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</si>
  <si>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</si>
  <si>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</si>
  <si>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</si>
  <si>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</si>
  <si>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</si>
  <si>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</si>
  <si>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</si>
  <si>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</si>
  <si>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</si>
  <si>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</si>
  <si>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</si>
  <si>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</si>
  <si>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</si>
  <si>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</si>
  <si>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</si>
  <si>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</si>
  <si>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</si>
  <si>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</si>
  <si>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</si>
  <si>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</si>
  <si>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</si>
  <si>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</si>
  <si>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</si>
  <si>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</si>
  <si>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</si>
  <si>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</si>
  <si>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</si>
  <si>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</si>
  <si>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</si>
  <si>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</si>
  <si>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</si>
  <si>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</si>
  <si>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</si>
  <si>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</si>
  <si>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</si>
  <si>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</si>
  <si>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</si>
  <si>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</si>
  <si>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</si>
  <si>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</si>
  <si>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</si>
  <si>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</si>
  <si>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</si>
  <si>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</si>
  <si>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</si>
  <si>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</si>
  <si>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</si>
  <si>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</si>
  <si>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</si>
  <si>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</si>
  <si>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</si>
  <si>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</si>
  <si>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</si>
  <si>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</si>
  <si>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</si>
  <si>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</si>
  <si>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</si>
  <si>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</si>
  <si>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</si>
  <si>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</si>
  <si>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</si>
  <si>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</si>
  <si>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</si>
  <si>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</si>
  <si>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</si>
  <si>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</si>
  <si>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</si>
  <si>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</si>
  <si>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</si>
  <si>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</si>
  <si>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</si>
  <si>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</si>
  <si>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</si>
  <si>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</si>
  <si>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</si>
  <si>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</si>
  <si>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</si>
  <si>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</si>
  <si>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</si>
  <si>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</si>
  <si>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</si>
  <si>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</si>
  <si>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</si>
  <si>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</si>
  <si>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</si>
  <si>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</si>
  <si>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</si>
  <si>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</si>
  <si>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</si>
  <si>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</si>
  <si>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</si>
  <si>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</si>
  <si>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</si>
  <si>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</si>
  <si>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</si>
  <si>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</si>
  <si>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</si>
  <si>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</si>
  <si>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</si>
  <si>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</si>
  <si>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</si>
  <si>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</si>
  <si>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</si>
  <si>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</si>
  <si>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</si>
  <si>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</si>
  <si>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</si>
  <si>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</si>
  <si>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</si>
  <si>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</si>
  <si>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</si>
  <si>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</si>
  <si>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</si>
  <si>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</si>
  <si>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</si>
  <si>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</si>
  <si>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</si>
  <si>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</si>
  <si>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</si>
  <si>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</si>
  <si>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</si>
  <si>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</si>
  <si>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</si>
  <si>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</si>
  <si>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</si>
  <si>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</si>
  <si>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</si>
  <si>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</si>
  <si>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</si>
  <si>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</si>
  <si>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</si>
  <si>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</si>
  <si>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</si>
  <si>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</si>
  <si>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</si>
  <si>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</si>
  <si>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</si>
  <si>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</si>
  <si>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</si>
  <si>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</si>
  <si>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</si>
  <si>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</si>
  <si>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</si>
  <si>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</si>
  <si>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</si>
  <si>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</si>
  <si>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</si>
  <si>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</si>
  <si>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</si>
  <si>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</si>
  <si>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</si>
  <si>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</si>
  <si>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</si>
  <si>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</si>
  <si>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</si>
  <si>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</si>
  <si>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</si>
  <si>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</si>
  <si>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</si>
  <si>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</si>
  <si>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</si>
  <si>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</si>
  <si>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</si>
  <si>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</si>
  <si>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</si>
  <si>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</si>
  <si>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</si>
  <si>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</si>
  <si>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</si>
  <si>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</si>
  <si>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</si>
  <si>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</si>
  <si>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</si>
  <si>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</si>
  <si>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</si>
  <si>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</si>
  <si>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</si>
  <si>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</si>
  <si>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</si>
  <si>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</si>
  <si>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</si>
  <si>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</si>
  <si>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</si>
  <si>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</si>
  <si>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</si>
  <si>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</si>
  <si>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</si>
  <si>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</si>
  <si>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</si>
  <si>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</si>
  <si>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</si>
  <si>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</si>
  <si>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</si>
  <si>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</si>
  <si>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</si>
  <si>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</si>
  <si>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</si>
  <si>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</si>
  <si>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</si>
  <si>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</si>
  <si>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</si>
  <si>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</si>
  <si>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</si>
  <si>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</si>
  <si>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</si>
  <si>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</si>
  <si>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</si>
  <si>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</si>
  <si>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</si>
  <si>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</si>
  <si>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</si>
  <si>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</si>
  <si>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</si>
  <si>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</si>
  <si>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</si>
  <si>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</si>
  <si>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</si>
  <si>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</si>
  <si>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</si>
  <si>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</si>
  <si>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</si>
  <si>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</si>
  <si>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</si>
  <si>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</si>
  <si>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</si>
  <si>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</si>
  <si>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</si>
  <si>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</si>
  <si>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</si>
  <si>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</si>
  <si>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</si>
  <si>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</si>
  <si>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</si>
  <si>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</si>
  <si>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</si>
  <si>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</si>
  <si>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</si>
  <si>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</si>
  <si>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</si>
  <si>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</si>
  <si>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</si>
  <si>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</si>
  <si>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</si>
  <si>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</si>
  <si>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</si>
  <si>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</si>
  <si>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</si>
  <si>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</si>
  <si>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</si>
  <si>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</si>
  <si>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</si>
  <si>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</si>
  <si>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</si>
  <si>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</si>
  <si>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</si>
  <si>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</si>
  <si>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</si>
  <si>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</si>
  <si>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</si>
  <si>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</si>
  <si>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</si>
  <si>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</si>
  <si>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</si>
  <si>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</si>
  <si>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</si>
  <si>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</si>
  <si>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</si>
  <si>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</si>
  <si>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</si>
  <si>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</si>
  <si>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</si>
  <si>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</si>
  <si>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</si>
  <si>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</si>
  <si>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</si>
  <si>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</si>
  <si>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</si>
  <si>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</si>
  <si>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</si>
  <si>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</si>
  <si>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</si>
  <si>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</si>
  <si>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</si>
  <si>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</si>
  <si>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</si>
  <si>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</si>
  <si>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</si>
  <si>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</si>
  <si>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</si>
  <si>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</si>
  <si>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</si>
  <si>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</si>
  <si>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</si>
  <si>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</si>
  <si>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</si>
  <si>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</si>
  <si>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</si>
  <si>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</si>
  <si>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</si>
  <si>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</si>
  <si>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</si>
  <si>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</si>
  <si>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</si>
  <si>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</si>
  <si>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</si>
  <si>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</si>
  <si>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</si>
  <si>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</si>
  <si>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</si>
  <si>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</si>
  <si>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</si>
  <si>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</si>
  <si>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</si>
  <si>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</si>
  <si>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</si>
  <si>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</si>
  <si>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</si>
  <si>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</si>
  <si>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</si>
  <si>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</si>
  <si>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</si>
  <si>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</si>
  <si>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</si>
  <si>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</si>
  <si>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</si>
  <si>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</si>
  <si>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</si>
  <si>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</si>
  <si>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</si>
  <si>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</si>
  <si>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</si>
  <si>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</si>
  <si>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</si>
  <si>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</si>
  <si>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</si>
  <si>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</si>
  <si>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</si>
  <si>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</si>
  <si>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</si>
  <si>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</si>
  <si>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</si>
  <si>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</si>
  <si>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</si>
  <si>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</si>
  <si>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</si>
  <si>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</si>
  <si>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</si>
  <si>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</si>
  <si>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</si>
  <si>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</si>
  <si>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</si>
  <si>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</si>
  <si>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</si>
  <si>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</si>
  <si>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</si>
  <si>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</si>
  <si>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</si>
  <si>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</si>
  <si>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</si>
  <si>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</si>
  <si>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</si>
  <si>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</si>
  <si>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</si>
  <si>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</si>
  <si>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</si>
  <si>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</si>
  <si>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</si>
  <si>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</si>
  <si>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</si>
  <si>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</si>
  <si>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</si>
  <si>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</si>
  <si>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</si>
  <si>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</si>
  <si>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</si>
  <si>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</si>
  <si>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</si>
  <si>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</si>
  <si>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</si>
  <si>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</si>
  <si>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</si>
  <si>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</si>
  <si>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</si>
  <si>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</si>
  <si>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</si>
  <si>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</si>
  <si>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</si>
  <si>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</si>
  <si>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</si>
  <si>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</si>
  <si>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</si>
  <si>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</si>
  <si>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</si>
  <si>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</si>
  <si>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</si>
  <si>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</si>
  <si>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</si>
  <si>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</si>
  <si>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</si>
  <si>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</si>
  <si>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</si>
  <si>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</si>
  <si>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</si>
  <si>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</si>
  <si>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</si>
  <si>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</si>
  <si>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</si>
  <si>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</si>
  <si>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</si>
  <si>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</si>
  <si>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</si>
  <si>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</si>
  <si>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</si>
  <si>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</si>
  <si>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</si>
  <si>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</si>
  <si>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</si>
  <si>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</si>
  <si>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</si>
  <si>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</si>
  <si>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</si>
  <si>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</si>
  <si>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</si>
  <si>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</si>
  <si>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</si>
  <si>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</si>
  <si>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</si>
  <si>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</si>
  <si>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</si>
  <si>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</si>
  <si>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</si>
  <si>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</si>
  <si>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</si>
  <si>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</si>
  <si>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</si>
  <si>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</si>
  <si>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</si>
  <si>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</si>
  <si>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</si>
  <si>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</si>
  <si>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</si>
  <si>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</si>
  <si>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</si>
  <si>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</si>
  <si>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</si>
  <si>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</si>
  <si>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</si>
  <si>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</si>
  <si>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</si>
  <si>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</si>
  <si>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</si>
  <si>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</si>
  <si>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</si>
  <si>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</si>
  <si>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</si>
  <si>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</si>
  <si>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</si>
  <si>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</si>
  <si>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</si>
  <si>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</si>
  <si>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</si>
  <si>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</si>
  <si>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</si>
  <si>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</si>
  <si>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</si>
  <si>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</si>
  <si>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</si>
  <si>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</si>
  <si>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</si>
  <si>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</si>
  <si>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</si>
  <si>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</si>
  <si>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</si>
  <si>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</si>
  <si>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</si>
  <si>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</si>
  <si>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</si>
  <si>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</si>
  <si>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</si>
  <si>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</si>
  <si>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</si>
  <si>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</si>
  <si>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</si>
  <si>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</si>
  <si>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</si>
  <si>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</si>
  <si>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</si>
  <si>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</si>
  <si>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</si>
  <si>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</si>
  <si>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</si>
  <si>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</si>
  <si>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</si>
  <si>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</si>
  <si>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</si>
  <si>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</si>
  <si>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</si>
  <si>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</si>
  <si>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</si>
  <si>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</si>
  <si>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</si>
  <si>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</si>
  <si>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</si>
  <si>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</si>
  <si>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</si>
  <si>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</si>
  <si>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</si>
  <si>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</si>
  <si>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</si>
  <si>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</si>
  <si>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</si>
  <si>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</si>
  <si>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</si>
  <si>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</si>
  <si>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</si>
  <si>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</si>
  <si>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</si>
  <si>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</si>
  <si>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</si>
  <si>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</si>
  <si>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</si>
  <si>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</si>
  <si>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</si>
  <si>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</si>
  <si>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</si>
  <si>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</si>
  <si>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</si>
  <si>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</si>
  <si>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</si>
  <si>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</si>
  <si>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</si>
  <si>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</si>
  <si>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</si>
  <si>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</si>
  <si>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</si>
  <si>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</si>
  <si>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</si>
  <si>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</si>
  <si>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</si>
  <si>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</si>
  <si>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</si>
  <si>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</si>
  <si>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</si>
  <si>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</si>
  <si>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</si>
  <si>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</si>
  <si>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</si>
  <si>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</si>
  <si>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</si>
  <si>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</si>
  <si>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</si>
  <si>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</si>
  <si>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</si>
  <si>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</si>
  <si>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</si>
  <si>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</si>
  <si>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</si>
  <si>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</si>
  <si>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</si>
  <si>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</si>
  <si>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</si>
  <si>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</si>
  <si>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</si>
  <si>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</si>
  <si>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</si>
  <si>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</si>
  <si>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</si>
  <si>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</si>
  <si>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</si>
  <si>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</si>
  <si>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</si>
  <si>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</si>
  <si>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</si>
  <si>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</si>
  <si>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</si>
  <si>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</si>
  <si>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</si>
  <si>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</si>
  <si>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</si>
  <si>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</si>
  <si>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</si>
  <si>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</si>
  <si>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</si>
  <si>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</si>
  <si>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</si>
  <si>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</si>
  <si>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</si>
  <si>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</si>
  <si>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</si>
  <si>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</si>
  <si>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</si>
  <si>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</si>
  <si>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</si>
  <si>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</si>
  <si>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</si>
  <si>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</si>
  <si>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</si>
  <si>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</si>
  <si>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</si>
  <si>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</si>
  <si>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</si>
  <si>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</si>
  <si>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</si>
  <si>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</si>
  <si>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</si>
  <si>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</si>
  <si>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</si>
  <si>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</si>
  <si>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</si>
  <si>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</si>
  <si>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</si>
  <si>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</si>
  <si>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</si>
  <si>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</si>
  <si>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</si>
  <si>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</si>
  <si>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</si>
  <si>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</si>
  <si>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</si>
  <si>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</si>
  <si>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</si>
  <si>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</si>
  <si>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</si>
  <si>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</si>
  <si>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</si>
  <si>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</si>
  <si>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</si>
  <si>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</si>
  <si>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</si>
  <si>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</si>
  <si>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</si>
  <si>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</si>
  <si>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</si>
  <si>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</si>
  <si>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</si>
  <si>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</si>
  <si>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</si>
  <si>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</si>
  <si>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</si>
  <si>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</si>
  <si>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</si>
  <si>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</si>
  <si>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</si>
  <si>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</si>
  <si>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</si>
  <si>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</si>
  <si>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</si>
  <si>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</si>
  <si>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</si>
  <si>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</si>
  <si>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</si>
  <si>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</si>
  <si>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</si>
  <si>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</si>
  <si>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</si>
  <si>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</si>
  <si>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</si>
  <si>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</si>
  <si>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</si>
  <si>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</si>
  <si>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</si>
  <si>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</si>
  <si>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</si>
  <si>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</si>
  <si>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</si>
  <si>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</si>
  <si>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</si>
  <si>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</si>
  <si>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</si>
  <si>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</si>
  <si>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</si>
  <si>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</si>
  <si>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</si>
  <si>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</si>
  <si>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</si>
  <si>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</si>
  <si>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</si>
  <si>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</si>
  <si>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</si>
  <si>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</si>
  <si>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</si>
  <si>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</si>
  <si>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</si>
  <si>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</si>
  <si>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</si>
  <si>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</si>
  <si>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</si>
  <si>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</si>
  <si>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</si>
  <si>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</si>
  <si>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</si>
  <si>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</si>
  <si>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</si>
  <si>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</si>
  <si>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</si>
  <si>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</si>
  <si>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</si>
  <si>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</si>
  <si>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</si>
  <si>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</si>
  <si>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</si>
  <si>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</si>
  <si>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</si>
  <si>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</si>
  <si>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</si>
  <si>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</si>
  <si>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</si>
  <si>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</si>
  <si>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</si>
  <si>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</si>
  <si>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</si>
  <si>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</si>
  <si>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</si>
  <si>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</si>
  <si>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</si>
  <si>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</si>
  <si>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</si>
  <si>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</si>
  <si>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</si>
  <si>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</si>
  <si>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</si>
  <si>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</si>
  <si>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</si>
  <si>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</si>
  <si>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</si>
  <si>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</si>
  <si>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</si>
  <si>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</si>
  <si>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</si>
  <si>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</si>
  <si>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</si>
  <si>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</si>
  <si>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</si>
  <si>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</si>
  <si>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</si>
  <si>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</si>
  <si>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</si>
  <si>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</si>
  <si>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</si>
  <si>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</si>
  <si>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</si>
  <si>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</si>
  <si>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</si>
  <si>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</si>
  <si>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</si>
  <si>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</si>
  <si>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</si>
  <si>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</si>
  <si>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</si>
  <si>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</si>
  <si>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</si>
  <si>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</si>
  <si>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</si>
  <si>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</si>
  <si>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</si>
  <si>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</si>
  <si>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</si>
  <si>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</si>
  <si>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</si>
  <si>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</si>
  <si>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</si>
  <si>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</si>
  <si>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</si>
  <si>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</si>
  <si>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</si>
  <si>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</si>
  <si>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</si>
  <si>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</si>
  <si>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</si>
  <si>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</si>
  <si>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</si>
  <si>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</si>
  <si>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</si>
  <si>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</si>
  <si>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</si>
  <si>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</si>
  <si>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</si>
  <si>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</si>
  <si>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</si>
  <si>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</si>
  <si>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</si>
  <si>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</si>
  <si>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</si>
  <si>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</si>
  <si>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</si>
  <si>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</si>
  <si>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</si>
  <si>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</si>
  <si>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</si>
  <si>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</si>
  <si>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</si>
  <si>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</si>
  <si>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</si>
  <si>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</si>
  <si>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</si>
  <si>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</si>
  <si>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</si>
  <si>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</si>
  <si>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</si>
  <si>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</si>
  <si>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</si>
  <si>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</si>
  <si>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</si>
  <si>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</si>
  <si>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</si>
  <si>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</si>
  <si>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</si>
  <si>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</si>
  <si>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</si>
  <si>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</si>
  <si>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</si>
  <si>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</si>
  <si>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</si>
  <si>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</si>
  <si>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</si>
  <si>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</si>
  <si>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</si>
  <si>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</si>
  <si>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</si>
  <si>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</si>
  <si>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</si>
  <si>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</si>
  <si>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</si>
  <si>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</si>
  <si>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</si>
  <si>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</si>
  <si>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</si>
  <si>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</si>
  <si>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</si>
  <si>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</si>
  <si>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</si>
  <si>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</si>
  <si>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</si>
  <si>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</si>
  <si>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</si>
  <si>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</si>
  <si>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</si>
  <si>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</si>
  <si>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</si>
  <si>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</si>
  <si>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</si>
  <si>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</si>
  <si>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</si>
  <si>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</si>
  <si>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</si>
  <si>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</si>
  <si>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</si>
  <si>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</si>
  <si>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</si>
  <si>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</si>
  <si>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</si>
  <si>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</si>
  <si>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</si>
  <si>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</si>
  <si>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</si>
  <si>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</si>
  <si>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</si>
  <si>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</si>
  <si>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</si>
  <si>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</si>
  <si>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</si>
  <si>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</si>
  <si>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</si>
  <si>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</si>
  <si>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</si>
  <si>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</si>
  <si>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</si>
  <si>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</si>
  <si>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</si>
  <si>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</si>
  <si>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</si>
  <si>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</si>
  <si>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</si>
  <si>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</si>
  <si>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</si>
  <si>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</si>
  <si>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</si>
  <si>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</si>
  <si>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</si>
  <si>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</si>
  <si>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</si>
  <si>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</si>
  <si>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</si>
  <si>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</si>
  <si>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</si>
  <si>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</si>
  <si>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</si>
  <si>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</si>
  <si>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</si>
  <si>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</si>
  <si>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</si>
  <si>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</si>
  <si>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</si>
  <si>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</si>
  <si>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</si>
  <si>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</si>
  <si>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</si>
  <si>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</si>
  <si>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</si>
  <si>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</si>
  <si>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</si>
  <si>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</si>
  <si>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</si>
  <si>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</si>
  <si>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</si>
  <si>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</si>
  <si>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</si>
  <si>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</si>
  <si>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</si>
  <si>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</si>
  <si>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</si>
  <si>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</si>
  <si>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</si>
  <si>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</si>
  <si>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</si>
  <si>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</si>
  <si>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</si>
  <si>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</si>
  <si>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</si>
  <si>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</si>
  <si>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</si>
  <si>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</si>
  <si>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</si>
  <si>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</si>
  <si>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</si>
  <si>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</si>
  <si>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</si>
  <si>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</si>
  <si>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</si>
  <si>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</si>
  <si>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</si>
  <si>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</si>
  <si>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</si>
  <si>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</si>
  <si>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</si>
  <si>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</si>
  <si>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</si>
  <si>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</si>
  <si>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</si>
  <si>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</si>
  <si>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</si>
  <si>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</si>
  <si>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</si>
  <si>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</si>
  <si>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</si>
  <si>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</si>
  <si>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</si>
  <si>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</si>
  <si>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</si>
  <si>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</si>
  <si>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</si>
  <si>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</si>
  <si>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</si>
  <si>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</si>
  <si>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</si>
  <si>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</si>
  <si>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</si>
  <si>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</si>
  <si>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</si>
  <si>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</si>
  <si>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</si>
  <si>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</si>
  <si>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</si>
  <si>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</si>
  <si>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</si>
  <si>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</si>
  <si>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</si>
  <si>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</si>
  <si>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</si>
  <si>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</si>
  <si>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</si>
  <si>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</si>
  <si>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</si>
  <si>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</si>
  <si>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</si>
  <si>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</si>
  <si>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</si>
  <si>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</si>
  <si>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</si>
  <si>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</si>
  <si>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</si>
  <si>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</si>
  <si>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</si>
  <si>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</si>
  <si>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</si>
  <si>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</si>
  <si>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</si>
  <si>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</si>
  <si>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</si>
  <si>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</si>
  <si>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</si>
  <si>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</si>
  <si>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</si>
  <si>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</si>
  <si>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</si>
  <si>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</si>
  <si>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</si>
  <si>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</si>
  <si>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</si>
  <si>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</si>
  <si>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</si>
  <si>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</si>
  <si>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</si>
  <si>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</si>
  <si>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</si>
  <si>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</si>
  <si>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</si>
  <si>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</si>
  <si>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</si>
  <si>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</si>
  <si>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</si>
  <si>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</si>
  <si>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</si>
  <si>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</si>
  <si>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</si>
  <si>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</si>
  <si>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</si>
  <si>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</si>
  <si>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</si>
  <si>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</si>
  <si>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</si>
  <si>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</si>
  <si>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</si>
  <si>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</si>
  <si>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</si>
  <si>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</si>
  <si>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</si>
  <si>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</si>
  <si>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</si>
  <si>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</si>
  <si>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</si>
  <si>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</si>
  <si>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</si>
  <si>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</si>
  <si>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</si>
  <si>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</si>
  <si>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</si>
  <si>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</si>
  <si>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</si>
  <si>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</si>
  <si>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</si>
  <si>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</si>
  <si>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</si>
  <si>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</si>
  <si>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</si>
  <si>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</si>
  <si>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</si>
  <si>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</si>
  <si>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</si>
  <si>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</si>
  <si>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</si>
  <si>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</si>
  <si>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</si>
  <si>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</si>
  <si>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</si>
  <si>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</si>
  <si>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</si>
  <si>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</si>
  <si>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</si>
  <si>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</si>
  <si>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</si>
  <si>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</si>
  <si>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</si>
  <si>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</si>
  <si>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</si>
  <si>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</si>
  <si>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</si>
  <si>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</si>
  <si>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</si>
  <si>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</si>
  <si>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</si>
  <si>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</si>
  <si>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</si>
  <si>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</si>
  <si>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</si>
  <si>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</si>
  <si>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</si>
  <si>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</si>
  <si>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</si>
  <si>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</si>
  <si>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</si>
  <si>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</si>
  <si>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</si>
  <si>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</si>
  <si>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</si>
  <si>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</si>
  <si>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</si>
  <si>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</si>
  <si>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</si>
  <si>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</si>
  <si>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</si>
  <si>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</si>
  <si>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</si>
  <si>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</si>
  <si>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</si>
  <si>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</si>
  <si>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</si>
  <si>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</si>
  <si>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</si>
  <si>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</si>
  <si>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</si>
  <si>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</si>
  <si>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</si>
  <si>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</si>
  <si>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</si>
  <si>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</si>
  <si>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</si>
  <si>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</si>
  <si>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</si>
  <si>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</si>
  <si>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</si>
  <si>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</si>
  <si>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</si>
  <si>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</si>
  <si>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</si>
  <si>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</si>
  <si>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</si>
  <si>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</si>
  <si>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</si>
  <si>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</si>
  <si>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</si>
  <si>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</si>
  <si>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</si>
  <si>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</si>
  <si>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</si>
  <si>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</si>
  <si>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</si>
  <si>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</si>
  <si>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</si>
  <si>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</si>
  <si>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</si>
  <si>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</si>
  <si>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</si>
  <si>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</si>
  <si>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</si>
  <si>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</si>
  <si>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</si>
  <si>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</si>
  <si>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</si>
  <si>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</si>
  <si>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</si>
  <si>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</si>
  <si>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</si>
  <si>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</si>
  <si>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</si>
  <si>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</si>
  <si>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</si>
  <si>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</si>
  <si>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</si>
  <si>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</si>
  <si>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</si>
  <si>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</si>
  <si>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</si>
  <si>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</si>
  <si>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</si>
  <si>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</si>
  <si>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</si>
  <si>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</si>
  <si>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</si>
  <si>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</si>
  <si>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</si>
  <si>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</si>
  <si>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</si>
  <si>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</si>
  <si>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</si>
  <si>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</si>
  <si>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</si>
  <si>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</si>
  <si>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</si>
  <si>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</si>
  <si>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</si>
  <si>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</si>
  <si>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</si>
  <si>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</si>
  <si>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</si>
  <si>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</si>
  <si>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</si>
  <si>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</si>
  <si>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</si>
  <si>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</si>
  <si>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</si>
  <si>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</si>
  <si>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</si>
  <si>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</si>
  <si>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</si>
  <si>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</si>
  <si>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</si>
  <si>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</si>
  <si>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</si>
  <si>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</si>
  <si>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</si>
  <si>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</si>
  <si>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</si>
  <si>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</si>
  <si>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</si>
  <si>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</si>
  <si>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</si>
  <si>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</si>
  <si>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</si>
  <si>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</si>
  <si>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</si>
  <si>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</si>
  <si>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</si>
  <si>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</si>
  <si>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</si>
  <si>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</si>
  <si>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</si>
  <si>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</si>
  <si>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</si>
  <si>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</si>
  <si>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</si>
  <si>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</si>
  <si>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</si>
  <si>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</si>
  <si>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</si>
  <si>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</si>
  <si>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</si>
  <si>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</si>
  <si>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</si>
  <si>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</si>
  <si>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</si>
  <si>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</si>
  <si>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</si>
  <si>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</si>
  <si>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</si>
  <si>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</si>
  <si>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</si>
  <si>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</si>
  <si>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</si>
  <si>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</si>
  <si>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</si>
  <si>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</si>
  <si>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</si>
  <si>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</si>
  <si>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</si>
  <si>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</si>
  <si>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</si>
  <si>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</si>
  <si>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</si>
  <si>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</si>
  <si>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</si>
  <si>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</si>
  <si>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</si>
  <si>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</si>
  <si>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</si>
  <si>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</si>
  <si>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</si>
  <si>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</si>
  <si>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</si>
  <si>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</si>
  <si>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</si>
  <si>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</si>
  <si>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</si>
  <si>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</si>
  <si>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</si>
  <si>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</si>
  <si>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</si>
  <si>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</si>
  <si>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</si>
  <si>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</si>
  <si>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</si>
  <si>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</si>
  <si>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</si>
  <si>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</si>
  <si>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</si>
  <si>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</si>
  <si>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</si>
  <si>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</si>
  <si>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</si>
  <si>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</si>
  <si>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</si>
  <si>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</si>
  <si>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</si>
  <si>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</si>
  <si>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</si>
  <si>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</si>
  <si>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</si>
  <si>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</si>
  <si>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</si>
  <si>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</si>
  <si>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</si>
  <si>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</si>
  <si>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</si>
  <si>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</si>
  <si>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</si>
  <si>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</si>
  <si>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</si>
  <si>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</si>
  <si>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</si>
  <si>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</si>
  <si>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</si>
  <si>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</si>
  <si>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</si>
  <si>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</si>
  <si>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</si>
  <si>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</si>
  <si>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</si>
  <si>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</si>
  <si>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</si>
  <si>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</si>
  <si>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</si>
  <si>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</si>
  <si>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</si>
  <si>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</si>
  <si>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</si>
  <si>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</si>
  <si>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</si>
  <si>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</si>
  <si>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</si>
  <si>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</si>
  <si>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</si>
  <si>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</si>
  <si>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</si>
  <si>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</si>
  <si>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</si>
  <si>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</si>
  <si>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</si>
  <si>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</si>
  <si>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</si>
  <si>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</si>
  <si>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</si>
  <si>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</si>
  <si>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</si>
  <si>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</si>
  <si>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</si>
  <si>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</si>
  <si>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</si>
  <si>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</si>
  <si>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</si>
  <si>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</si>
  <si>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</si>
  <si>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</si>
  <si>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</si>
  <si>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</si>
  <si>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</si>
  <si>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</si>
  <si>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</si>
  <si>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</si>
  <si>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</si>
  <si>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</si>
  <si>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</si>
  <si>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</si>
  <si>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</si>
  <si>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</si>
  <si>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</si>
  <si>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</si>
  <si>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</si>
  <si>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</si>
  <si>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</si>
  <si>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</si>
  <si>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</si>
  <si>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</si>
  <si>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</si>
  <si>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</si>
  <si>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</si>
  <si>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</si>
  <si>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</si>
  <si>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</si>
  <si>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</si>
  <si>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</si>
  <si>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</si>
  <si>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</si>
  <si>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</si>
  <si>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</si>
  <si>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</si>
  <si>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</si>
  <si>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</si>
  <si>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</si>
  <si>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</si>
  <si>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</si>
  <si>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</si>
  <si>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</si>
  <si>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</si>
  <si>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</si>
  <si>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</si>
  <si>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</si>
  <si>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</si>
  <si>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</si>
  <si>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</si>
  <si>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</si>
  <si>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</si>
  <si>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</si>
  <si>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</si>
  <si>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</si>
  <si>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</si>
  <si>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</si>
  <si>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</si>
  <si>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</si>
  <si>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</si>
  <si>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</si>
  <si>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</si>
  <si>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</si>
  <si>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</si>
  <si>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</si>
  <si>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</si>
  <si>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</si>
  <si>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</si>
  <si>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</si>
  <si>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</si>
  <si>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</si>
  <si>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</si>
  <si>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</si>
  <si>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</si>
  <si>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</si>
  <si>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</si>
  <si>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</si>
  <si>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</si>
  <si>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</si>
  <si>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</si>
  <si>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</si>
  <si>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</si>
  <si>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</si>
  <si>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</si>
  <si>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</si>
  <si>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</si>
  <si>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</si>
  <si>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</si>
  <si>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</si>
  <si>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</si>
  <si>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</si>
  <si>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</si>
  <si>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</si>
  <si>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</si>
  <si>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</si>
  <si>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</si>
  <si>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</si>
  <si>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</si>
  <si>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</si>
  <si>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</si>
  <si>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</si>
  <si>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</si>
  <si>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</si>
  <si>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</si>
  <si>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</si>
  <si>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</si>
  <si>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</si>
  <si>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</si>
  <si>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</si>
  <si>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</si>
  <si>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</si>
  <si>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</si>
  <si>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</si>
  <si>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</si>
  <si>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</si>
  <si>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</si>
  <si>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</si>
  <si>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</si>
  <si>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</si>
  <si>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</si>
  <si>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</si>
  <si>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</si>
  <si>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</si>
  <si>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</si>
  <si>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</si>
  <si>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</si>
  <si>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</si>
  <si>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</si>
  <si>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</si>
  <si>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</si>
  <si>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</si>
  <si>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</si>
  <si>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</si>
  <si>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</si>
  <si>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</si>
  <si>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</si>
  <si>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</si>
  <si>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</si>
  <si>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</si>
  <si>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</si>
  <si>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</si>
  <si>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</si>
  <si>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</si>
  <si>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</si>
  <si>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</si>
  <si>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</si>
  <si>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</si>
  <si>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</si>
  <si>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</si>
  <si>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</si>
  <si>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</si>
  <si>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</si>
  <si>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</si>
  <si>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</si>
  <si>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</si>
  <si>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</si>
  <si>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</si>
  <si>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</si>
  <si>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</si>
  <si>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</si>
  <si>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</si>
  <si>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</si>
  <si>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</si>
  <si>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</si>
  <si>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</si>
  <si>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</si>
  <si>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</si>
  <si>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</si>
  <si>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</si>
  <si>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</si>
  <si>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</si>
  <si>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</si>
  <si>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</si>
  <si>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</si>
  <si>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</si>
  <si>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</si>
  <si>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</si>
  <si>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</si>
  <si>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</si>
  <si>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</si>
  <si>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</si>
  <si>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</si>
  <si>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</si>
  <si>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</si>
  <si>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</si>
  <si>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</si>
  <si>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</si>
  <si>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</si>
  <si>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</si>
  <si>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</si>
  <si>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</si>
  <si>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</si>
  <si>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</si>
  <si>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</si>
  <si>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</si>
  <si>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</si>
  <si>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</si>
  <si>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</si>
  <si>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</si>
  <si>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</si>
  <si>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</si>
  <si>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</si>
  <si>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</si>
  <si>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</si>
  <si>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</si>
  <si>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</si>
  <si>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</si>
  <si>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</si>
  <si>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</si>
  <si>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</si>
  <si>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</si>
  <si>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</si>
  <si>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</si>
  <si>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</si>
  <si>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</si>
  <si>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</si>
  <si>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</si>
  <si>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</si>
  <si>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</si>
  <si>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</si>
  <si>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</si>
  <si>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</si>
  <si>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</si>
  <si>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</si>
  <si>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</si>
  <si>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</si>
  <si>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</si>
  <si>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</si>
  <si>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</si>
  <si>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</si>
  <si>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</si>
  <si>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</si>
  <si>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</si>
  <si>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</si>
  <si>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</si>
  <si>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</si>
  <si>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</si>
  <si>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</si>
  <si>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</si>
  <si>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</si>
  <si>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</si>
  <si>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</si>
  <si>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</si>
  <si>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</si>
  <si>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</si>
  <si>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</si>
  <si>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</si>
  <si>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</si>
  <si>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</si>
  <si>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</si>
  <si>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</si>
  <si>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</si>
  <si>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</si>
  <si>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</si>
  <si>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</si>
  <si>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</si>
  <si>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</si>
  <si>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</si>
  <si>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</si>
  <si>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</si>
  <si>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</si>
  <si>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</si>
  <si>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</si>
  <si>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</si>
  <si>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</si>
  <si>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</si>
  <si>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</si>
  <si>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</si>
  <si>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</si>
  <si>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</si>
  <si>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</si>
  <si>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</si>
  <si>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</si>
  <si>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</si>
  <si>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</si>
  <si>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</si>
  <si>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</si>
  <si>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</si>
  <si>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</si>
  <si>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</si>
  <si>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</si>
  <si>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</si>
  <si>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</si>
  <si>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</si>
  <si>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</si>
  <si>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</si>
  <si>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</si>
  <si>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</si>
  <si>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</si>
  <si>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</si>
  <si>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</si>
  <si>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</si>
  <si>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</si>
  <si>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</si>
  <si>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</si>
  <si>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</si>
  <si>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</si>
  <si>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</si>
  <si>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</si>
  <si>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</si>
  <si>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</si>
  <si>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</si>
  <si>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</si>
  <si>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</si>
  <si>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</si>
  <si>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</si>
  <si>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</si>
  <si>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</si>
  <si>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</si>
  <si>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</si>
  <si>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</si>
  <si>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</si>
  <si>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</si>
  <si>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</si>
  <si>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</si>
  <si>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</si>
  <si>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</si>
  <si>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</si>
  <si>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</si>
  <si>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</si>
  <si>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</si>
  <si>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</si>
  <si>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</si>
  <si>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</si>
  <si>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</si>
  <si>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</si>
  <si>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</si>
  <si>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</si>
  <si>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</si>
  <si>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</si>
  <si>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</si>
  <si>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</si>
  <si>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</si>
  <si>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</si>
  <si>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</si>
  <si>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</si>
  <si>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</si>
  <si>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</si>
  <si>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</si>
  <si>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</si>
  <si>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</si>
  <si>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</si>
  <si>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</si>
  <si>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</si>
  <si>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</si>
  <si>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</si>
  <si>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</si>
  <si>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</si>
  <si>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</si>
  <si>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</si>
  <si>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</si>
  <si>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</si>
  <si>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</si>
  <si>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</si>
  <si>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</si>
  <si>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</si>
  <si>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</si>
  <si>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</si>
  <si>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</si>
  <si>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</si>
  <si>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</si>
  <si>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</si>
  <si>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</si>
  <si>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</si>
  <si>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</si>
  <si>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</si>
  <si>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</si>
  <si>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</si>
  <si>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</si>
  <si>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</si>
  <si>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</si>
  <si>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</si>
  <si>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</si>
  <si>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</si>
  <si>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</si>
  <si>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</si>
  <si>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</si>
  <si>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</si>
  <si>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</si>
  <si>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</si>
  <si>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</si>
  <si>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</si>
  <si>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</si>
  <si>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</si>
  <si>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</si>
  <si>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</si>
  <si>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</si>
  <si>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</si>
  <si>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</si>
  <si>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</si>
  <si>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</si>
  <si>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</si>
  <si>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</si>
  <si>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</si>
  <si>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</si>
  <si>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</si>
  <si>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</si>
  <si>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</si>
  <si>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</si>
  <si>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</si>
  <si>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</si>
  <si>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</si>
  <si>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</si>
  <si>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</si>
  <si>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</si>
  <si>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</si>
  <si>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</si>
  <si>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</si>
  <si>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</si>
  <si>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</si>
  <si>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</si>
  <si>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</si>
  <si>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</si>
  <si>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</si>
  <si>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</si>
  <si>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</si>
  <si>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</si>
  <si>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</si>
  <si>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</si>
  <si>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</si>
  <si>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</si>
  <si>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</si>
  <si>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</si>
  <si>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</si>
  <si>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</si>
  <si>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</si>
  <si>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</si>
  <si>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</si>
  <si>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</si>
  <si>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</si>
  <si>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</si>
  <si>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</si>
  <si>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</si>
  <si>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</si>
  <si>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</si>
  <si>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</si>
  <si>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</si>
  <si>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</si>
  <si>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</si>
  <si>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</si>
  <si>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</si>
  <si>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</si>
  <si>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</si>
  <si>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</si>
  <si>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</si>
  <si>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</si>
  <si>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</si>
  <si>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</si>
  <si>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</si>
  <si>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</si>
  <si>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</si>
  <si>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</si>
  <si>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</si>
  <si>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</si>
  <si>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</si>
  <si>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</si>
  <si>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</si>
  <si>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</si>
  <si>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</si>
  <si>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</si>
  <si>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</si>
  <si>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</si>
  <si>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</si>
  <si>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</si>
  <si>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</si>
  <si>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</si>
  <si>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</si>
  <si>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</si>
  <si>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</si>
  <si>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</si>
  <si>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</si>
  <si>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</si>
  <si>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</si>
  <si>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</si>
  <si>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</si>
  <si>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</si>
  <si>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</si>
  <si>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</si>
  <si>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</si>
  <si>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</si>
  <si>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</si>
  <si>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</si>
  <si>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</si>
  <si>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</si>
  <si>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</si>
  <si>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</si>
  <si>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</si>
  <si>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</si>
  <si>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</si>
  <si>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</si>
  <si>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</si>
  <si>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</si>
  <si>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</si>
  <si>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</si>
  <si>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</si>
  <si>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</si>
  <si>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</si>
  <si>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</si>
  <si>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</si>
  <si>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</si>
  <si>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</si>
  <si>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</si>
  <si>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</si>
  <si>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</si>
  <si>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</si>
  <si>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</si>
  <si>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</si>
  <si>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</si>
  <si>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</si>
  <si>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</si>
  <si>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</si>
  <si>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</si>
  <si>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</si>
  <si>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</si>
  <si>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</si>
  <si>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</si>
  <si>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</si>
  <si>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</si>
  <si>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</si>
  <si>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</si>
  <si>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</si>
  <si>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</si>
  <si>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</si>
  <si>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</si>
  <si>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</si>
  <si>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</si>
  <si>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</si>
  <si>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</si>
  <si>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</si>
  <si>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</si>
  <si>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</si>
  <si>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</si>
  <si>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</si>
  <si>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</si>
  <si>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</si>
  <si>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</si>
  <si>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</si>
  <si>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</si>
  <si>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</si>
  <si>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</si>
  <si>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</si>
  <si>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</si>
  <si>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</si>
  <si>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</si>
  <si>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</si>
  <si>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</si>
  <si>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</si>
  <si>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</si>
  <si>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</si>
  <si>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</si>
  <si>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</si>
  <si>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</si>
  <si>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</si>
  <si>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</si>
  <si>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</si>
  <si>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</si>
  <si>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</si>
  <si>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</si>
  <si>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</si>
  <si>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</si>
  <si>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</si>
  <si>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</si>
  <si>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</si>
  <si>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</si>
  <si>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</si>
  <si>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</si>
  <si>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</si>
  <si>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</si>
  <si>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</si>
  <si>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</si>
  <si>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</si>
  <si>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</si>
  <si>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</si>
  <si>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</si>
  <si>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</si>
  <si>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</si>
  <si>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</si>
  <si>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</si>
  <si>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</si>
  <si>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</si>
  <si>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</si>
  <si>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</si>
  <si>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</si>
  <si>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</si>
  <si>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</si>
  <si>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</si>
  <si>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</si>
  <si>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</si>
  <si>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</si>
  <si>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</si>
  <si>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</si>
  <si>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</si>
  <si>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</si>
  <si>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</si>
  <si>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</si>
  <si>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</si>
  <si>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</si>
  <si>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</si>
  <si>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</si>
  <si>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</si>
  <si>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</si>
  <si>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</si>
  <si>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</si>
  <si>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</si>
  <si>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</si>
  <si>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</si>
  <si>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</si>
  <si>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</si>
  <si>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</si>
  <si>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</si>
  <si>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</si>
  <si>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</si>
  <si>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</si>
  <si>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</si>
  <si>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</si>
  <si>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</si>
  <si>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</si>
  <si>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</si>
  <si>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</si>
  <si>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</si>
  <si>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</si>
  <si>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</si>
  <si>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</si>
  <si>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</si>
  <si>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</si>
  <si>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</si>
  <si>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</si>
  <si>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</si>
  <si>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</si>
  <si>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</si>
  <si>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</si>
  <si>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</si>
  <si>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</si>
  <si>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</si>
  <si>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</si>
  <si>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</si>
  <si>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</si>
  <si>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</si>
  <si>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</si>
  <si>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</si>
  <si>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</si>
  <si>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</si>
  <si>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</si>
  <si>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</si>
  <si>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</si>
  <si>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</si>
  <si>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</si>
  <si>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</si>
  <si>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</si>
  <si>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</si>
  <si>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</si>
  <si>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</si>
  <si>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</si>
  <si>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</si>
  <si>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</si>
  <si>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</si>
  <si>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</si>
  <si>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</si>
  <si>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</si>
  <si>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</si>
  <si>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</si>
  <si>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</si>
  <si>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</si>
  <si>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</si>
  <si>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</si>
  <si>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</si>
  <si>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</si>
  <si>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</si>
  <si>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</si>
  <si>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</si>
  <si>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</si>
  <si>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</si>
  <si>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</si>
  <si>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</si>
  <si>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</si>
  <si>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</si>
  <si>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</si>
  <si>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</si>
  <si>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</si>
  <si>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</si>
  <si>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</si>
  <si>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</si>
  <si>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</si>
  <si>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</si>
  <si>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</si>
  <si>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</si>
  <si>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</si>
  <si>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</si>
  <si>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</si>
  <si>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</si>
  <si>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</si>
  <si>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</si>
  <si>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</si>
  <si>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</si>
  <si>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</si>
  <si>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</si>
  <si>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</si>
  <si>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</si>
  <si>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</si>
  <si>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</si>
  <si>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</si>
  <si>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</si>
  <si>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</si>
  <si>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</si>
  <si>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</si>
  <si>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</si>
  <si>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</si>
  <si>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</si>
  <si>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</si>
  <si>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</si>
  <si>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</si>
  <si>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</si>
  <si>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</si>
  <si>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</si>
  <si>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</si>
  <si>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</si>
  <si>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</si>
  <si>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</si>
  <si>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</si>
  <si>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</si>
  <si>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</si>
  <si>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</si>
  <si>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</si>
  <si>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</si>
  <si>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</si>
  <si>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</si>
  <si>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</si>
  <si>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</si>
  <si>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</si>
  <si>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</si>
  <si>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</si>
  <si>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</si>
  <si>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</si>
  <si>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</si>
  <si>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</si>
  <si>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</si>
  <si>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</si>
  <si>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</si>
  <si>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</si>
  <si>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</si>
  <si>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</si>
  <si>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</si>
  <si>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</si>
  <si>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</si>
  <si>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</si>
  <si>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</si>
  <si>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</si>
  <si>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</si>
  <si>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</si>
  <si>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</si>
  <si>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</si>
  <si>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</si>
  <si>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</si>
  <si>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</si>
  <si>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</si>
  <si>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</si>
  <si>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</si>
  <si>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</si>
  <si>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</si>
  <si>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</si>
  <si>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</si>
  <si>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</si>
  <si>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</si>
  <si>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</si>
  <si>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</si>
  <si>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</si>
  <si>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</si>
  <si>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</si>
  <si>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</si>
  <si>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</si>
  <si>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</si>
  <si>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</si>
  <si>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</si>
  <si>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</si>
  <si>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</si>
  <si>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</si>
  <si>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</si>
  <si>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</si>
  <si>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</si>
  <si>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</si>
  <si>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</si>
  <si>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</si>
  <si>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</si>
  <si>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</si>
  <si>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</si>
  <si>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</si>
  <si>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</si>
  <si>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</si>
  <si>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</si>
  <si>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</si>
  <si>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</si>
  <si>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</si>
  <si>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</si>
  <si>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</si>
  <si>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</si>
  <si>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</si>
  <si>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</si>
  <si>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</si>
  <si>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</si>
  <si>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</si>
  <si>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</si>
  <si>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</si>
  <si>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</si>
  <si>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</si>
  <si>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</si>
  <si>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</si>
  <si>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</si>
  <si>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</si>
  <si>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</si>
  <si>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</si>
  <si>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</si>
  <si>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</si>
  <si>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</si>
  <si>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</si>
  <si>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</si>
  <si>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</si>
  <si>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</si>
  <si>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</si>
  <si>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</si>
  <si>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</si>
  <si>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</si>
  <si>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</si>
  <si>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</si>
  <si>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</si>
  <si>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</si>
  <si>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</si>
  <si>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</si>
  <si>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</si>
  <si>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</si>
  <si>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</si>
  <si>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</si>
  <si>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</si>
  <si>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</si>
  <si>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</si>
  <si>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</si>
  <si>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</si>
  <si>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</si>
  <si>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</si>
  <si>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</si>
  <si>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</si>
  <si>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</si>
  <si>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</si>
  <si>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</si>
  <si>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</si>
  <si>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</si>
  <si>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</si>
  <si>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</si>
  <si>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</si>
  <si>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</si>
  <si>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</si>
  <si>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</si>
  <si>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</si>
  <si>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</si>
  <si>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</si>
  <si>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</si>
  <si>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</si>
  <si>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</si>
  <si>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</si>
  <si>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</si>
  <si>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</si>
  <si>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</si>
  <si>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</si>
  <si>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</si>
  <si>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</si>
  <si>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</si>
  <si>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</si>
  <si>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</si>
  <si>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</si>
  <si>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</si>
  <si>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</si>
  <si>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</si>
  <si>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</si>
  <si>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</si>
  <si>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</si>
  <si>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</si>
  <si>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</si>
  <si>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</si>
  <si>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</si>
  <si>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</si>
  <si>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</si>
  <si>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</si>
  <si>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</si>
  <si>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</si>
  <si>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</si>
  <si>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</si>
  <si>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</si>
  <si>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</si>
  <si>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</si>
  <si>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</si>
  <si>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</si>
  <si>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</si>
  <si>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</si>
  <si>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</si>
  <si>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</si>
  <si>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</si>
  <si>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</si>
  <si>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</si>
  <si>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</si>
  <si>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</si>
  <si>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</si>
  <si>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</si>
  <si>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</si>
  <si>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</si>
  <si>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</si>
  <si>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</si>
  <si>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</si>
  <si>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</si>
  <si>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</si>
  <si>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</si>
  <si>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</si>
  <si>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</si>
  <si>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</si>
  <si>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</si>
  <si>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</si>
  <si>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</si>
  <si>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</si>
  <si>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</si>
  <si>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</si>
  <si>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</si>
  <si>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</si>
  <si>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</si>
  <si>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</si>
  <si>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</si>
  <si>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</si>
  <si>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</si>
  <si>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</si>
  <si>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</si>
  <si>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</si>
  <si>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</si>
  <si>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</si>
  <si>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</si>
  <si>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</si>
  <si>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</si>
  <si>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</si>
  <si>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</si>
  <si>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</si>
  <si>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</si>
  <si>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</si>
  <si>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</si>
  <si>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</si>
  <si>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</si>
  <si>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</si>
  <si>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</si>
  <si>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</si>
  <si>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</si>
  <si>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</si>
  <si>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</si>
  <si>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</si>
  <si>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</si>
  <si>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</si>
  <si>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</si>
  <si>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</si>
  <si>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</si>
  <si>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</si>
  <si>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</si>
  <si>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</si>
  <si>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</si>
  <si>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</si>
  <si>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</si>
  <si>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</si>
  <si>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</si>
  <si>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</si>
  <si>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</si>
  <si>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</si>
  <si>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</si>
  <si>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</si>
  <si>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</si>
  <si>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</si>
  <si>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</si>
  <si>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</si>
  <si>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</si>
  <si>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</si>
  <si>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</si>
  <si>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</si>
  <si>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</si>
  <si>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</si>
  <si>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</si>
  <si>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</si>
  <si>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</si>
  <si>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</si>
  <si>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</si>
  <si>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</si>
  <si>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</si>
  <si>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</si>
  <si>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</si>
  <si>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</si>
  <si>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</si>
  <si>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</si>
  <si>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</si>
  <si>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</si>
  <si>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</si>
  <si>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</si>
  <si>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</si>
  <si>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</si>
  <si>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</si>
  <si>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</si>
  <si>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</si>
  <si>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</si>
  <si>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</si>
  <si>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</si>
  <si>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</si>
  <si>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</si>
  <si>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</si>
  <si>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</si>
  <si>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</si>
  <si>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</si>
  <si>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</si>
  <si>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</si>
  <si>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</si>
  <si>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</si>
  <si>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</si>
  <si>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</si>
  <si>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</si>
  <si>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</si>
  <si>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</si>
  <si>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</si>
  <si>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</si>
  <si>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</si>
  <si>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</si>
  <si>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</si>
  <si>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</si>
  <si>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</si>
  <si>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</si>
  <si>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</si>
  <si>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</si>
  <si>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</si>
  <si>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</si>
  <si>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</si>
  <si>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</si>
  <si>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</si>
  <si>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</si>
  <si>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</si>
  <si>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</si>
  <si>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</si>
  <si>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</si>
  <si>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</si>
  <si>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</si>
  <si>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</si>
  <si>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</si>
  <si>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</si>
  <si>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</si>
  <si>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</si>
  <si>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</si>
  <si>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</si>
  <si>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</si>
  <si>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</si>
  <si>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</si>
  <si>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</si>
  <si>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</si>
  <si>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</si>
  <si>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</si>
  <si>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</si>
  <si>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</si>
  <si>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</si>
  <si>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</si>
  <si>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</si>
  <si>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</si>
  <si>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</si>
  <si>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</si>
  <si>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</si>
  <si>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</si>
  <si>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</si>
  <si>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</si>
  <si>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</si>
  <si>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</si>
  <si>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</si>
  <si>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</si>
  <si>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</si>
  <si>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</si>
  <si>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</si>
  <si>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</si>
  <si>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</si>
  <si>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</si>
  <si>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</si>
  <si>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</si>
  <si>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</si>
  <si>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</si>
  <si>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</si>
  <si>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</si>
  <si>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</si>
  <si>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</si>
  <si>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</si>
  <si>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</si>
  <si>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</si>
  <si>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</si>
  <si>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</si>
  <si>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</si>
  <si>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</si>
  <si>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</si>
  <si>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</si>
  <si>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</si>
  <si>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</si>
  <si>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</si>
  <si>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</si>
  <si>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</si>
  <si>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</si>
  <si>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</si>
  <si>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</si>
  <si>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</si>
  <si>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</si>
  <si>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</si>
  <si>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</si>
  <si>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</si>
  <si>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</si>
  <si>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</si>
  <si>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</si>
  <si>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</si>
  <si>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</si>
  <si>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</si>
  <si>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</si>
  <si>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</si>
  <si>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</si>
  <si>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</si>
  <si>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</si>
  <si>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</si>
  <si>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</si>
  <si>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</si>
  <si>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</si>
  <si>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</si>
  <si>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</si>
  <si>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</si>
  <si>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</si>
  <si>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</si>
  <si>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</si>
  <si>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</si>
  <si>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</si>
  <si>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</si>
  <si>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</si>
  <si>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</si>
  <si>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</si>
  <si>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</si>
  <si>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</si>
  <si>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</si>
  <si>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</si>
  <si>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</si>
  <si>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</si>
  <si>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</si>
  <si>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</si>
  <si>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</si>
  <si>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</si>
  <si>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</si>
  <si>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</si>
  <si>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</si>
  <si>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</si>
  <si>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</si>
  <si>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</si>
  <si>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</si>
  <si>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</si>
  <si>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</si>
  <si>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</si>
  <si>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</si>
  <si>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</si>
  <si>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</si>
  <si>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</si>
  <si>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</si>
  <si>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</si>
  <si>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</si>
  <si>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</si>
  <si>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</si>
  <si>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</si>
  <si>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</si>
  <si>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</si>
  <si>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</si>
  <si>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</si>
  <si>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</si>
  <si>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</si>
  <si>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</si>
  <si>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</si>
  <si>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</si>
  <si>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</si>
  <si>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</si>
  <si>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</si>
  <si>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</si>
  <si>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</si>
  <si>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</si>
  <si>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</si>
  <si>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</si>
  <si>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</si>
  <si>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</si>
  <si>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</si>
  <si>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</si>
  <si>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</si>
  <si>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</si>
  <si>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</si>
  <si>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</si>
  <si>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</si>
  <si>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</si>
  <si>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</si>
  <si>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</si>
  <si>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</si>
  <si>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</si>
  <si>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</si>
  <si>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</si>
  <si>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</si>
  <si>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</si>
  <si>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</si>
  <si>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</si>
  <si>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</si>
  <si>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</si>
  <si>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</si>
  <si>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</si>
  <si>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</si>
  <si>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</si>
  <si>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</si>
  <si>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</si>
  <si>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</si>
  <si>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</si>
  <si>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</si>
  <si>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</si>
  <si>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</si>
  <si>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</si>
  <si>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</si>
  <si>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</si>
  <si>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</si>
  <si>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</si>
  <si>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</si>
  <si>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</si>
  <si>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</si>
  <si>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</si>
  <si>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</si>
  <si>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</si>
  <si>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</si>
  <si>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</si>
  <si>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</si>
  <si>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</si>
  <si>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</si>
  <si>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</si>
  <si>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</si>
  <si>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</si>
  <si>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</si>
  <si>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</si>
  <si>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</si>
  <si>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</si>
  <si>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</si>
  <si>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</si>
  <si>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</si>
  <si>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</si>
  <si>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</si>
  <si>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</si>
  <si>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</si>
  <si>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</si>
  <si>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</si>
  <si>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</si>
  <si>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</si>
  <si>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</si>
  <si>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</si>
  <si>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</si>
  <si>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</si>
  <si>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</si>
  <si>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</si>
  <si>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</si>
  <si>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</si>
  <si>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</si>
  <si>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</si>
  <si>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</si>
  <si>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</si>
  <si>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</si>
  <si>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</si>
  <si>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</si>
  <si>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</si>
  <si>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</si>
  <si>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</si>
  <si>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</si>
  <si>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</si>
  <si>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</si>
  <si>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</si>
  <si>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</si>
  <si>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</si>
  <si>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</si>
  <si>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</si>
  <si>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</si>
  <si>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</si>
  <si>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</si>
  <si>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</si>
  <si>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</si>
  <si>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</si>
  <si>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</si>
  <si>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</si>
  <si>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</si>
  <si>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</si>
  <si>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</si>
  <si>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</si>
  <si>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</si>
  <si>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</si>
  <si>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</si>
  <si>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</si>
  <si>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</si>
  <si>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</si>
  <si>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</si>
  <si>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</si>
  <si>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</si>
  <si>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</si>
  <si>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</si>
  <si>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</si>
  <si>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</si>
  <si>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</si>
  <si>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</si>
  <si>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</si>
  <si>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</si>
  <si>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</si>
  <si>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</si>
  <si>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</si>
  <si>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</si>
  <si>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</si>
  <si>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</si>
  <si>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</si>
  <si>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</si>
  <si>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</si>
  <si>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</si>
  <si>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</si>
  <si>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</si>
  <si>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</si>
  <si>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</si>
  <si>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</si>
  <si>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</si>
  <si>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</si>
  <si>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</si>
  <si>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</si>
  <si>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</si>
  <si>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</si>
  <si>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</si>
  <si>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</si>
  <si>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</si>
  <si>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</si>
  <si>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</si>
  <si>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</si>
  <si>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</si>
  <si>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</si>
  <si>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</si>
  <si>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</si>
  <si>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</si>
  <si>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</si>
  <si>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</si>
  <si>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</si>
  <si>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</si>
  <si>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</si>
  <si>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</si>
  <si>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</si>
  <si>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</si>
  <si>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</si>
  <si>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</si>
  <si>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</si>
  <si>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</si>
  <si>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</si>
  <si>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</si>
  <si>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</si>
  <si>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</si>
  <si>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</si>
  <si>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</si>
  <si>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</si>
  <si>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</si>
  <si>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</si>
  <si>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</si>
  <si>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</si>
  <si>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</si>
  <si>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</si>
  <si>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</si>
  <si>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</si>
  <si>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</si>
  <si>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</si>
  <si>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</si>
  <si>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</si>
  <si>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</si>
  <si>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</si>
  <si>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</si>
  <si>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</si>
  <si>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</si>
  <si>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</si>
  <si>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</si>
  <si>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</si>
  <si>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</si>
  <si>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</si>
  <si>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</si>
  <si>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</si>
  <si>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</si>
  <si>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</si>
  <si>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</si>
  <si>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</si>
  <si>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</si>
  <si>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</si>
  <si>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</si>
  <si>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</si>
  <si>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</si>
  <si>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</si>
  <si>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</si>
  <si>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</si>
  <si>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</si>
  <si>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</si>
  <si>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</si>
  <si>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</si>
  <si>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</si>
  <si>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</si>
  <si>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</si>
  <si>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</si>
  <si>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</si>
  <si>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</si>
  <si>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</si>
  <si>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</si>
  <si>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</si>
  <si>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</si>
  <si>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</si>
  <si>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</si>
  <si>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</si>
  <si>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</si>
  <si>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</si>
  <si>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</si>
  <si>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</si>
  <si>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</si>
  <si>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</si>
  <si>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</si>
  <si>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</si>
  <si>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</si>
  <si>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</si>
  <si>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</si>
  <si>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</si>
  <si>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</si>
  <si>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</si>
  <si>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</si>
  <si>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</si>
  <si>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</si>
  <si>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</si>
  <si>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</si>
  <si>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</si>
  <si>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</si>
  <si>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</si>
  <si>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</si>
  <si>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</si>
  <si>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</si>
  <si>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</si>
  <si>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</si>
  <si>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</si>
  <si>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</si>
  <si>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</si>
  <si>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</si>
  <si>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</si>
  <si>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</si>
  <si>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</si>
  <si>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</si>
  <si>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</si>
  <si>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</si>
  <si>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</si>
  <si>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</si>
  <si>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</si>
  <si>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</si>
  <si>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</si>
  <si>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</si>
  <si>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</si>
  <si>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</si>
  <si>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</si>
  <si>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</si>
  <si>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</si>
  <si>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</si>
  <si>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</si>
  <si>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</si>
  <si>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</si>
  <si>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</si>
  <si>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</si>
  <si>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</si>
  <si>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</si>
  <si>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</si>
  <si>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</si>
  <si>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</si>
  <si>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</si>
  <si>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</si>
  <si>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</si>
  <si>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</si>
  <si>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</si>
  <si>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</si>
  <si>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</si>
  <si>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</si>
  <si>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</si>
  <si>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</si>
  <si>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</si>
  <si>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</si>
  <si>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</si>
  <si>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</si>
  <si>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</si>
  <si>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</si>
  <si>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</si>
  <si>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</si>
  <si>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</si>
  <si>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</si>
  <si>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</si>
  <si>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</si>
  <si>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</si>
  <si>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</si>
  <si>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</si>
  <si>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</si>
  <si>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</si>
  <si>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</si>
  <si>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</si>
  <si>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</si>
  <si>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</si>
  <si>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</si>
  <si>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</si>
  <si>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</si>
  <si>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</si>
  <si>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</si>
  <si>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</si>
  <si>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</si>
  <si>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</si>
  <si>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</si>
  <si>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</si>
  <si>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</si>
  <si>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</si>
  <si>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</si>
  <si>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</si>
  <si>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</si>
  <si>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</si>
  <si>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</si>
  <si>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</si>
  <si>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</si>
  <si>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</si>
  <si>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</si>
  <si>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</si>
  <si>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</si>
  <si>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</si>
  <si>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</si>
  <si>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</si>
  <si>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</si>
  <si>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</si>
  <si>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</si>
  <si>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</si>
  <si>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</si>
  <si>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</si>
  <si>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</si>
  <si>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</si>
  <si>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</si>
  <si>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</si>
  <si>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</si>
  <si>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</si>
  <si>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</si>
  <si>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</si>
  <si>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</si>
  <si>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</si>
  <si>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</si>
  <si>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</si>
  <si>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</si>
  <si>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</si>
  <si>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</si>
  <si>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</si>
  <si>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</si>
  <si>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</si>
  <si>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</si>
  <si>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</si>
  <si>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</si>
  <si>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</si>
  <si>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</si>
  <si>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</si>
  <si>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</si>
  <si>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</si>
  <si>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</si>
  <si>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</si>
  <si>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</si>
  <si>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</si>
  <si>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</si>
  <si>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</si>
  <si>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</si>
  <si>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</si>
  <si>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</si>
  <si>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</si>
  <si>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</si>
  <si>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</si>
  <si>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</si>
  <si>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</si>
  <si>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</si>
  <si>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</si>
  <si>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</si>
  <si>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</si>
  <si>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</si>
  <si>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</si>
  <si>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</si>
  <si>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</si>
  <si>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</si>
  <si>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</si>
  <si>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</si>
  <si>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</si>
  <si>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</si>
  <si>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</si>
  <si>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</si>
  <si>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</si>
  <si>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</si>
  <si>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</si>
  <si>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</si>
  <si>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</si>
  <si>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</si>
  <si>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</si>
  <si>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</si>
  <si>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</si>
  <si>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</si>
  <si>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</si>
  <si>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</si>
  <si>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</si>
  <si>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</si>
  <si>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</si>
  <si>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</si>
  <si>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</si>
  <si>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</si>
  <si>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</si>
  <si>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</si>
  <si>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</si>
  <si>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</si>
  <si>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</si>
  <si>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</si>
  <si>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</si>
  <si>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</si>
  <si>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</si>
  <si>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</si>
  <si>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</si>
  <si>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</si>
  <si>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</si>
  <si>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</si>
  <si>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</si>
  <si>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</si>
  <si>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</si>
  <si>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</si>
  <si>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</si>
  <si>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</si>
  <si>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</si>
  <si>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</si>
  <si>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</si>
  <si>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</si>
  <si>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</si>
  <si>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</si>
  <si>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</si>
  <si>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</si>
  <si>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</si>
  <si>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</si>
  <si>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</si>
  <si>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</si>
  <si>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</si>
  <si>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</si>
  <si>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</si>
  <si>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</si>
  <si>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</si>
  <si>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</si>
  <si>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</si>
  <si>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</si>
  <si>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</si>
  <si>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</si>
  <si>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</si>
  <si>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</si>
  <si>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</si>
  <si>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</si>
  <si>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</si>
  <si>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</si>
  <si>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</si>
  <si>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</si>
  <si>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</si>
  <si>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</si>
  <si>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</si>
  <si>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</si>
  <si>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</si>
  <si>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</si>
  <si>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</si>
  <si>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</si>
  <si>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</si>
  <si>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</si>
  <si>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</si>
  <si>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</si>
  <si>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</si>
  <si>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</si>
  <si>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</si>
  <si>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</si>
  <si>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</si>
  <si>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</si>
  <si>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</si>
  <si>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</si>
  <si>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</si>
  <si>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</si>
  <si>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</si>
  <si>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</si>
  <si>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</si>
  <si>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</si>
  <si>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</si>
  <si>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</si>
  <si>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</si>
  <si>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</si>
  <si>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</si>
  <si>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</si>
  <si>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</si>
  <si>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</si>
  <si>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</si>
  <si>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</si>
  <si>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</si>
  <si>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</si>
  <si>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</si>
  <si>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</si>
  <si>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</si>
  <si>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</si>
  <si>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</si>
  <si>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</si>
  <si>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</si>
  <si>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</si>
  <si>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</si>
  <si>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</si>
  <si>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</si>
  <si>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</si>
  <si>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</si>
  <si>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</si>
  <si>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</si>
  <si>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</si>
  <si>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</si>
  <si>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</si>
  <si>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</si>
  <si>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</si>
  <si>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</si>
  <si>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</si>
  <si>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</si>
  <si>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</si>
  <si>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</si>
  <si>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</si>
  <si>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</si>
  <si>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</si>
  <si>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</si>
  <si>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</si>
  <si>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</si>
  <si>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</si>
  <si>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</si>
  <si>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</si>
  <si>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</si>
  <si>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</si>
  <si>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</si>
  <si>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</si>
  <si>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</si>
  <si>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</si>
  <si>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</si>
  <si>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</si>
  <si>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</si>
  <si>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</si>
  <si>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</si>
  <si>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</si>
  <si>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</si>
  <si>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</si>
  <si>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</si>
  <si>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</si>
  <si>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</si>
  <si>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</si>
  <si>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</si>
  <si>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</si>
  <si>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</si>
  <si>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</si>
  <si>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</si>
  <si>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</si>
  <si>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</si>
  <si>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</si>
  <si>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</si>
  <si>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</si>
  <si>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</si>
  <si>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</si>
  <si>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</si>
  <si>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</si>
  <si>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</si>
  <si>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</si>
  <si>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</si>
  <si>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</si>
  <si>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</si>
  <si>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</si>
  <si>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</si>
  <si>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</si>
  <si>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</si>
  <si>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</si>
  <si>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</si>
  <si>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</si>
  <si>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</si>
  <si>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</si>
  <si>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</si>
  <si>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</si>
  <si>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</si>
  <si>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</si>
  <si>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</si>
  <si>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</si>
  <si>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</si>
  <si>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</si>
  <si>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</si>
  <si>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</si>
  <si>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</si>
  <si>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</si>
  <si>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</si>
  <si>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</si>
  <si>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</si>
  <si>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</si>
  <si>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</si>
  <si>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</si>
  <si>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</si>
  <si>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</si>
  <si>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</si>
  <si>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</si>
  <si>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</si>
  <si>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</si>
  <si>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</si>
  <si>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</si>
  <si>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</si>
  <si>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</si>
  <si>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</si>
  <si>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</si>
  <si>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</si>
  <si>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</si>
  <si>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</si>
  <si>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</si>
  <si>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</si>
  <si>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</si>
  <si>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</si>
  <si>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</si>
  <si>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</si>
  <si>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</si>
  <si>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</si>
  <si>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</si>
  <si>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</si>
  <si>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</si>
  <si>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</si>
  <si>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</si>
  <si>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</si>
  <si>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</si>
  <si>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</si>
  <si>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</si>
  <si>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</si>
  <si>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</si>
  <si>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</si>
  <si>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</si>
  <si>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</si>
  <si>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</si>
  <si>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</si>
  <si>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</si>
  <si>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</si>
  <si>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</si>
  <si>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</si>
  <si>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</si>
  <si>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</si>
  <si>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</si>
  <si>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</si>
  <si>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</si>
  <si>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</si>
  <si>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</si>
  <si>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</si>
  <si>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</si>
  <si>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</si>
  <si>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</si>
  <si>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</si>
  <si>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</si>
  <si>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</si>
  <si>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</si>
  <si>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</si>
  <si>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</si>
  <si>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</si>
  <si>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</si>
  <si>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</si>
  <si>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</si>
  <si>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</si>
  <si>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</si>
  <si>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</si>
  <si>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</si>
  <si>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</si>
  <si>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</si>
  <si>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</si>
  <si>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</si>
  <si>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</si>
  <si>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</si>
  <si>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</si>
  <si>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</si>
  <si>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</si>
  <si>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</si>
  <si>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</si>
  <si>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</si>
  <si>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</si>
  <si>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</si>
  <si>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</si>
  <si>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</si>
  <si>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</si>
  <si>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</si>
  <si>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</si>
  <si>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</si>
  <si>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</si>
  <si>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</si>
  <si>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</si>
  <si>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</si>
  <si>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</si>
  <si>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</si>
  <si>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</si>
  <si>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</si>
  <si>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</si>
  <si>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</si>
  <si>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</si>
  <si>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</si>
  <si>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</si>
  <si>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</si>
  <si>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</si>
  <si>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</si>
  <si>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</si>
  <si>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</si>
  <si>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</si>
  <si>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</si>
  <si>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</si>
  <si>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</si>
  <si>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</si>
  <si>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</si>
  <si>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</si>
  <si>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</si>
  <si>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</si>
  <si>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</si>
  <si>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</si>
  <si>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</si>
  <si>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</si>
  <si>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</si>
  <si>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</si>
  <si>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</si>
  <si>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</si>
  <si>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</si>
  <si>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</si>
  <si>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</si>
  <si>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</si>
  <si>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</si>
  <si>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</si>
  <si>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</si>
  <si>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</si>
  <si>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</si>
  <si>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</si>
  <si>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</si>
  <si>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</si>
  <si>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</si>
  <si>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</si>
  <si>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</si>
  <si>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</si>
  <si>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</si>
  <si>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</si>
  <si>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</si>
  <si>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</si>
  <si>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</si>
  <si>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</si>
  <si>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</si>
  <si>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</si>
  <si>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</si>
  <si>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</si>
  <si>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</si>
  <si>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</si>
  <si>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</si>
  <si>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</si>
  <si>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</si>
  <si>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</si>
  <si>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</si>
  <si>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</si>
  <si>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</si>
  <si>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</si>
  <si>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</si>
  <si>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</si>
  <si>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</si>
  <si>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</si>
  <si>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</si>
  <si>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</si>
  <si>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</si>
  <si>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</si>
  <si>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</si>
  <si>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</si>
  <si>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</si>
  <si>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</si>
  <si>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</si>
  <si>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</si>
  <si>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</si>
  <si>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</si>
  <si>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</si>
  <si>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</si>
  <si>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</si>
  <si>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</si>
  <si>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</si>
  <si>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</si>
  <si>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</si>
  <si>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</si>
  <si>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</si>
  <si>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</si>
  <si>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</si>
  <si>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</si>
  <si>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</si>
  <si>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</si>
  <si>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</si>
  <si>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</si>
  <si>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</si>
  <si>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</si>
  <si>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</si>
  <si>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</si>
  <si>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</si>
  <si>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</si>
  <si>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</si>
  <si>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</si>
  <si>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</si>
  <si>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</si>
  <si>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</si>
  <si>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</si>
  <si>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</si>
  <si>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</si>
  <si>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</si>
  <si>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</si>
  <si>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</si>
  <si>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</si>
  <si>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</si>
  <si>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</si>
  <si>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</si>
  <si>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</si>
  <si>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</si>
  <si>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</si>
  <si>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</si>
  <si>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</si>
  <si>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</si>
  <si>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</si>
  <si>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</si>
  <si>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</si>
  <si>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</si>
  <si>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</si>
  <si>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</si>
  <si>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</si>
  <si>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</si>
  <si>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</si>
  <si>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</si>
  <si>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</si>
  <si>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</si>
  <si>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</si>
  <si>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</si>
  <si>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</si>
  <si>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</si>
  <si>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</si>
  <si>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</si>
  <si>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</si>
  <si>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</si>
  <si>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</si>
  <si>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</si>
  <si>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</si>
  <si>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</si>
  <si>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</si>
  <si>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</si>
  <si>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</si>
  <si>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</si>
  <si>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</si>
  <si>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</si>
  <si>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</si>
  <si>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</si>
  <si>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</si>
  <si>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</si>
  <si>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</si>
  <si>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</si>
  <si>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</si>
  <si>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</si>
  <si>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</si>
  <si>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</si>
  <si>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</si>
  <si>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</si>
  <si>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</si>
  <si>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</si>
  <si>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</si>
  <si>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</si>
  <si>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</si>
  <si>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</si>
  <si>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</si>
  <si>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</si>
  <si>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</si>
  <si>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</si>
  <si>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</si>
  <si>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</si>
  <si>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</si>
  <si>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</si>
  <si>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</si>
  <si>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</si>
  <si>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</si>
  <si>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</si>
  <si>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</si>
  <si>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</si>
  <si>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</si>
  <si>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</si>
  <si>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</si>
  <si>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</si>
  <si>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</si>
  <si>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</si>
  <si>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</si>
  <si>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</si>
  <si>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</si>
  <si>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</si>
  <si>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</si>
  <si>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</si>
  <si>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</si>
  <si>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</si>
  <si>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</si>
  <si>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</si>
  <si>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</si>
  <si>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</si>
  <si>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</si>
  <si>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</si>
  <si>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</si>
  <si>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</si>
  <si>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</si>
  <si>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</si>
  <si>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</si>
  <si>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</si>
  <si>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</si>
  <si>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</si>
  <si>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</si>
  <si>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</si>
  <si>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</si>
  <si>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</si>
  <si>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</si>
  <si>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</si>
  <si>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</si>
  <si>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</si>
  <si>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</si>
  <si>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</si>
  <si>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</si>
  <si>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</si>
  <si>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</si>
  <si>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</si>
  <si>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</si>
  <si>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</si>
  <si>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</si>
  <si>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</si>
  <si>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</si>
  <si>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</si>
  <si>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</si>
  <si>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</si>
  <si>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</si>
  <si>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</si>
  <si>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</si>
  <si>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</si>
  <si>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</si>
  <si>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</si>
  <si>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</si>
  <si>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</si>
  <si>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</si>
  <si>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</si>
  <si>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</si>
  <si>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</si>
  <si>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</si>
  <si>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</si>
  <si>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</si>
  <si>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</si>
  <si>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</si>
  <si>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</si>
  <si>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</si>
  <si>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</si>
  <si>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</si>
  <si>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</si>
  <si>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</si>
  <si>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</si>
  <si>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</si>
  <si>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</si>
  <si>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</si>
  <si>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</si>
  <si>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</si>
  <si>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</si>
  <si>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</si>
  <si>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</si>
  <si>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</si>
  <si>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</si>
  <si>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</si>
  <si>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</si>
  <si>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</si>
  <si>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</si>
  <si>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</si>
  <si>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</si>
  <si>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</si>
  <si>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</si>
  <si>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</si>
  <si>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</si>
  <si>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</si>
  <si>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</si>
  <si>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</si>
  <si>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</si>
  <si>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</si>
  <si>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</si>
  <si>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</si>
  <si>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</si>
  <si>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</si>
  <si>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</si>
  <si>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</si>
  <si>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</si>
  <si>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</si>
  <si>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</si>
  <si>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</si>
  <si>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</si>
  <si>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</si>
  <si>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</si>
  <si>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</si>
  <si>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</si>
  <si>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</si>
  <si>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</si>
  <si>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</si>
  <si>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</si>
  <si>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</si>
  <si>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</si>
  <si>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</si>
  <si>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</si>
  <si>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</si>
  <si>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</si>
  <si>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</si>
  <si>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</si>
  <si>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</si>
  <si>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</si>
  <si>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</si>
  <si>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</si>
  <si>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</si>
  <si>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</si>
  <si>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</si>
  <si>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</si>
  <si>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</si>
  <si>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</si>
  <si>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</si>
  <si>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</si>
  <si>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</si>
  <si>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</si>
  <si>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</si>
  <si>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</si>
  <si>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</si>
  <si>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</si>
  <si>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</si>
  <si>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</si>
  <si>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</si>
  <si>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</si>
  <si>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</si>
  <si>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</si>
  <si>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</si>
  <si>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</si>
  <si>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</si>
  <si>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</si>
  <si>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</si>
  <si>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</si>
  <si>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</si>
  <si>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</si>
  <si>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</si>
  <si>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</si>
  <si>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</si>
  <si>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</si>
  <si>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</si>
  <si>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</si>
  <si>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</si>
  <si>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</si>
  <si>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</si>
  <si>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</si>
  <si>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</si>
  <si>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</si>
  <si>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</si>
  <si>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</si>
  <si>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</si>
  <si>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</si>
  <si>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</si>
  <si>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</si>
  <si>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</si>
  <si>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</si>
  <si>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</si>
  <si>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</si>
  <si>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</si>
  <si>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</si>
  <si>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</si>
  <si>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</si>
  <si>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</si>
  <si>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</si>
  <si>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</si>
  <si>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</si>
  <si>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</si>
  <si>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</si>
  <si>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</si>
  <si>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</si>
  <si>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</si>
  <si>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</si>
  <si>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</si>
  <si>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</si>
  <si>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</si>
  <si>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</si>
  <si>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</si>
  <si>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</si>
  <si>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</si>
  <si>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</si>
  <si>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</si>
  <si>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</si>
  <si>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</si>
  <si>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</si>
  <si>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</si>
  <si>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</si>
  <si>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</si>
  <si>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</si>
  <si>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</si>
  <si>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</si>
  <si>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</si>
  <si>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</si>
  <si>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</si>
  <si>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</si>
  <si>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</si>
  <si>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</si>
  <si>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</si>
  <si>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</si>
  <si>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</si>
  <si>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</si>
  <si>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</si>
  <si>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</si>
  <si>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</si>
  <si>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</si>
  <si>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</si>
  <si>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</si>
  <si>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</si>
  <si>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</si>
  <si>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</si>
  <si>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</si>
  <si>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</si>
  <si>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</si>
  <si>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</si>
  <si>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</si>
  <si>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</si>
  <si>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</si>
  <si>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</si>
  <si>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</si>
  <si>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</si>
  <si>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</si>
  <si>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</si>
  <si>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</si>
  <si>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</si>
  <si>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</si>
  <si>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</si>
  <si>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</si>
  <si>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</si>
  <si>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</si>
  <si>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</si>
  <si>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</si>
  <si>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</si>
  <si>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</si>
  <si>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</si>
  <si>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</si>
  <si>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</si>
  <si>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</si>
  <si>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</si>
  <si>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</si>
  <si>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</si>
  <si>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</si>
  <si>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</si>
  <si>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</si>
  <si>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</si>
  <si>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</si>
  <si>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</si>
  <si>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</si>
  <si>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</si>
  <si>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</si>
  <si>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</si>
  <si>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</si>
  <si>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</si>
  <si>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</si>
  <si>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</si>
  <si>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</si>
  <si>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</si>
  <si>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</si>
  <si>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</si>
  <si>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</si>
  <si>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</si>
  <si>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</si>
  <si>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</si>
  <si>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</si>
  <si>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</si>
  <si>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</si>
  <si>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</si>
  <si>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</si>
  <si>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</si>
  <si>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</si>
  <si>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</si>
  <si>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</si>
  <si>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</si>
  <si>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</si>
  <si>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</si>
  <si>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</si>
  <si>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</si>
  <si>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</si>
  <si>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</si>
  <si>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</si>
  <si>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</si>
  <si>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</si>
  <si>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</si>
  <si>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</si>
  <si>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</si>
  <si>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</si>
  <si>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</si>
  <si>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</si>
  <si>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</si>
  <si>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</si>
  <si>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</si>
  <si>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</si>
  <si>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</si>
  <si>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</si>
  <si>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</si>
  <si>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</si>
  <si>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</si>
  <si>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</si>
  <si>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</si>
  <si>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</si>
  <si>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</si>
  <si>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</si>
  <si>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</si>
  <si>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</si>
  <si>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</si>
  <si>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</si>
  <si>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</si>
  <si>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</si>
  <si>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</si>
  <si>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</si>
  <si>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</si>
  <si>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</si>
  <si>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</si>
  <si>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</si>
  <si>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</si>
  <si>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</si>
  <si>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</si>
  <si>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</si>
  <si>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</si>
  <si>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</si>
  <si>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</si>
  <si>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</si>
  <si>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</si>
  <si>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</si>
  <si>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</si>
  <si>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</si>
  <si>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</si>
  <si>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</si>
  <si>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</si>
  <si>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</si>
  <si>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</si>
  <si>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</si>
  <si>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</si>
  <si>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</si>
  <si>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</si>
  <si>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</si>
  <si>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</si>
  <si>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</si>
  <si>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</si>
  <si>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</si>
  <si>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</si>
  <si>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</si>
  <si>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</si>
  <si>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</si>
  <si>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</si>
  <si>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</si>
  <si>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</si>
  <si>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</si>
  <si>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</si>
  <si>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</si>
  <si>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</si>
  <si>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</si>
  <si>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</si>
  <si>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</si>
  <si>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</si>
  <si>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</si>
  <si>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</si>
  <si>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</si>
  <si>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</si>
  <si>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</si>
  <si>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</si>
  <si>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</si>
  <si>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</si>
  <si>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</si>
  <si>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</si>
  <si>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</si>
  <si>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</si>
  <si>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</si>
  <si>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</si>
  <si>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</si>
  <si>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</si>
  <si>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</si>
  <si>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</si>
  <si>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</si>
  <si>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</si>
  <si>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</si>
  <si>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</si>
  <si>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</si>
  <si>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</si>
  <si>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</si>
  <si>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</si>
  <si>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</si>
  <si>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</si>
  <si>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</si>
  <si>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</si>
  <si>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</si>
  <si>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</si>
  <si>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</si>
  <si>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</si>
  <si>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</si>
  <si>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</si>
  <si>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</si>
  <si>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</si>
  <si>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</si>
  <si>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</si>
  <si>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</si>
  <si>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</si>
  <si>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</si>
  <si>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</si>
  <si>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</si>
  <si>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</si>
  <si>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</si>
  <si>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</si>
  <si>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</si>
  <si>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</si>
  <si>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</si>
  <si>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</si>
  <si>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</si>
  <si>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</si>
  <si>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</si>
  <si>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</si>
  <si>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</si>
  <si>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</si>
  <si>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</si>
  <si>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</si>
  <si>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</si>
  <si>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</si>
  <si>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</si>
  <si>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</si>
  <si>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</si>
  <si>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</si>
  <si>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</si>
  <si>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</si>
  <si>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</si>
  <si>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</si>
  <si>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</si>
  <si>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</si>
  <si>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</si>
  <si>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</si>
  <si>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</si>
  <si>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</si>
  <si>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</si>
  <si>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</si>
  <si>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</si>
  <si>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</si>
  <si>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</si>
  <si>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</si>
  <si>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</si>
  <si>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</si>
  <si>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</si>
  <si>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</si>
  <si>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</si>
  <si>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</si>
  <si>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</si>
  <si>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</si>
  <si>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</si>
  <si>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</si>
  <si>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</si>
  <si>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</si>
  <si>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</si>
  <si>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</si>
  <si>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</si>
  <si>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</si>
  <si>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</si>
  <si>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</si>
  <si>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</si>
  <si>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</si>
  <si>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</si>
  <si>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</si>
  <si>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</si>
  <si>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</si>
  <si>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</si>
  <si>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</si>
  <si>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</si>
  <si>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</si>
  <si>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</si>
  <si>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</si>
  <si>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</si>
  <si>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</si>
  <si>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</si>
  <si>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</si>
  <si>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</si>
  <si>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</si>
  <si>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</si>
  <si>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</si>
  <si>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</si>
  <si>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</si>
  <si>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</si>
  <si>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</si>
  <si>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</si>
  <si>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</si>
  <si>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</si>
  <si>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</si>
  <si>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</si>
  <si>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</si>
  <si>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</si>
  <si>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</si>
  <si>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</si>
  <si>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</si>
  <si>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</si>
  <si>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</si>
  <si>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</si>
  <si>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</si>
  <si>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</si>
  <si>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</si>
  <si>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</si>
  <si>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</si>
  <si>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</si>
  <si>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</si>
  <si>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</si>
  <si>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</si>
  <si>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</si>
  <si>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</si>
  <si>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</si>
  <si>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</si>
  <si>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</si>
  <si>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</si>
  <si>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</si>
  <si>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</si>
  <si>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</si>
  <si>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</si>
  <si>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</si>
  <si>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</si>
  <si>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</si>
  <si>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</si>
  <si>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</si>
  <si>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</si>
  <si>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</si>
  <si>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</si>
  <si>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</si>
  <si>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</si>
  <si>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</si>
  <si>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</si>
  <si>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</si>
  <si>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</si>
  <si>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</si>
  <si>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</si>
  <si>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</si>
  <si>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</si>
  <si>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</si>
  <si>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</si>
  <si>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</si>
  <si>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</si>
  <si>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</si>
  <si>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</si>
  <si>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</si>
  <si>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</si>
  <si>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</si>
  <si>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</si>
  <si>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</si>
  <si>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</si>
  <si>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</si>
  <si>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</si>
  <si>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</si>
  <si>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</si>
  <si>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</si>
  <si>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</si>
  <si>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</si>
  <si>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</si>
  <si>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</si>
  <si>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</si>
  <si>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</si>
  <si>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</si>
  <si>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</si>
  <si>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</si>
  <si>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</si>
  <si>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</si>
  <si>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</si>
  <si>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</si>
  <si>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</si>
  <si>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</si>
  <si>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</si>
  <si>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</si>
  <si>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</si>
  <si>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</si>
  <si>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</si>
  <si>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</si>
  <si>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</si>
  <si>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</si>
  <si>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</si>
  <si>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</si>
  <si>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</si>
  <si>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</si>
  <si>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</si>
  <si>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</si>
  <si>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</si>
  <si>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</si>
  <si>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</si>
  <si>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</si>
  <si>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</si>
  <si>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</si>
  <si>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</si>
  <si>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</si>
  <si>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</si>
  <si>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</si>
  <si>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</si>
  <si>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</si>
  <si>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</si>
  <si>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</si>
  <si>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</si>
  <si>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</si>
  <si>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</si>
  <si>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</si>
  <si>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</si>
  <si>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</si>
  <si>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</si>
  <si>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</si>
  <si>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</si>
  <si>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</si>
  <si>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</si>
  <si>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</si>
  <si>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</si>
  <si>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</si>
  <si>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</si>
  <si>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</si>
  <si>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</si>
  <si>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</si>
  <si>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</si>
  <si>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</si>
  <si>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</si>
  <si>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</si>
  <si>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</si>
  <si>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</si>
  <si>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</si>
  <si>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</si>
  <si>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</si>
  <si>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</si>
  <si>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</si>
  <si>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</si>
  <si>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</si>
  <si>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</si>
  <si>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</si>
  <si>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</si>
  <si>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</si>
  <si>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</si>
  <si>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</si>
  <si>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</si>
  <si>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</si>
  <si>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</si>
  <si>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</si>
  <si>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</si>
  <si>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</si>
  <si>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</si>
  <si>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</si>
  <si>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</si>
  <si>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</si>
  <si>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</si>
  <si>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</si>
  <si>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</si>
  <si>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</si>
  <si>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</si>
  <si>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</si>
  <si>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</si>
  <si>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</si>
  <si>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</si>
  <si>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</si>
  <si>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</si>
  <si>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</si>
  <si>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</si>
  <si>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</si>
  <si>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</si>
  <si>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</si>
  <si>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</si>
  <si>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</si>
  <si>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</si>
  <si>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</si>
  <si>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</si>
  <si>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</si>
  <si>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</si>
  <si>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</si>
  <si>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</si>
  <si>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</si>
  <si>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</si>
  <si>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</si>
  <si>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</si>
  <si>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</si>
  <si>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</si>
  <si>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</si>
  <si>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</si>
  <si>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</si>
  <si>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</si>
  <si>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</si>
  <si>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</si>
  <si>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</si>
  <si>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</si>
  <si>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</si>
  <si>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</si>
  <si>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</si>
  <si>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</si>
  <si>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</si>
  <si>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</si>
  <si>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</si>
  <si>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</si>
  <si>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</si>
  <si>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</si>
  <si>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</si>
  <si>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</si>
  <si>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</si>
  <si>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</si>
  <si>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</si>
  <si>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</si>
  <si>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</si>
  <si>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</si>
  <si>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</si>
  <si>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</si>
  <si>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</si>
  <si>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</si>
  <si>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</si>
  <si>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</si>
  <si>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</si>
  <si>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</si>
  <si>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</si>
  <si>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</si>
  <si>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</si>
  <si>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</si>
  <si>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</si>
  <si>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</si>
  <si>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</si>
  <si>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</si>
  <si>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</si>
  <si>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</si>
  <si>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</si>
  <si>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</si>
  <si>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</si>
  <si>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</si>
  <si>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</si>
  <si>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</si>
  <si>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</si>
  <si>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</si>
  <si>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</si>
  <si>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</si>
  <si>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</si>
  <si>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</si>
  <si>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</si>
  <si>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</si>
  <si>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</si>
  <si>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</si>
  <si>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</si>
  <si>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</si>
  <si>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</si>
  <si>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</si>
  <si>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</si>
  <si>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</si>
  <si>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</si>
  <si>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</si>
  <si>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</si>
  <si>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</si>
  <si>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</si>
  <si>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</si>
  <si>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</si>
  <si>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</si>
  <si>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</si>
  <si>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</si>
  <si>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</si>
  <si>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</si>
  <si>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</si>
  <si>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</si>
  <si>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</si>
  <si>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</si>
  <si>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</si>
  <si>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</si>
  <si>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</si>
  <si>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</si>
  <si>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</si>
  <si>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</si>
  <si>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</si>
  <si>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</si>
  <si>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</si>
  <si>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</si>
  <si>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</si>
  <si>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</si>
  <si>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</si>
  <si>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</si>
  <si>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</si>
  <si>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</si>
  <si>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</si>
  <si>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</si>
  <si>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</si>
  <si>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</si>
  <si>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</si>
  <si>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</si>
  <si>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</si>
  <si>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</si>
  <si>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</si>
  <si>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</si>
  <si>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</si>
  <si>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</si>
  <si>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</si>
  <si>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</si>
  <si>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</si>
  <si>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</si>
  <si>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</si>
  <si>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</si>
  <si>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</si>
  <si>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</si>
  <si>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</si>
  <si>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</si>
  <si>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</si>
  <si>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</si>
  <si>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</si>
  <si>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</si>
  <si>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</si>
  <si>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</si>
  <si>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</si>
  <si>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</si>
  <si>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</si>
  <si>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</si>
  <si>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</si>
  <si>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</si>
  <si>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</si>
  <si>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</si>
  <si>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</si>
  <si>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</si>
  <si>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</si>
  <si>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</si>
  <si>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</si>
  <si>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</si>
  <si>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</si>
  <si>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</si>
  <si>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</si>
  <si>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</si>
  <si>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</si>
  <si>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</si>
  <si>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</si>
  <si>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</si>
  <si>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</si>
  <si>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</si>
  <si>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</si>
  <si>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</si>
  <si>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</si>
  <si>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</si>
  <si>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</si>
  <si>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</si>
  <si>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</si>
  <si>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</si>
  <si>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</si>
  <si>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</si>
  <si>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</si>
  <si>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</si>
  <si>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</si>
  <si>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</si>
  <si>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</si>
  <si>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</si>
  <si>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</si>
  <si>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</si>
  <si>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</si>
  <si>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</si>
  <si>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</si>
  <si>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</si>
  <si>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</si>
  <si>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</si>
  <si>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</si>
  <si>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</si>
  <si>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</si>
  <si>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</si>
  <si>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</si>
  <si>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</si>
  <si>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</si>
  <si>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</si>
  <si>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</si>
  <si>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</si>
  <si>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</si>
  <si>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</si>
  <si>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</si>
  <si>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</si>
  <si>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</si>
  <si>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</si>
  <si>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</si>
  <si>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</si>
  <si>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</si>
  <si>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</si>
  <si>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</si>
  <si>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</si>
  <si>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</si>
  <si>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</si>
  <si>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</si>
  <si>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</si>
  <si>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</si>
  <si>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</si>
  <si>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</si>
  <si>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</si>
  <si>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</si>
  <si>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</si>
  <si>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</si>
  <si>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</si>
  <si>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</si>
  <si>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</si>
  <si>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</si>
  <si>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</si>
  <si>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</si>
  <si>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</si>
  <si>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</si>
  <si>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</si>
  <si>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</si>
  <si>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</si>
  <si>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</si>
  <si>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</si>
  <si>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</si>
  <si>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</si>
  <si>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</si>
  <si>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</si>
  <si>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</si>
  <si>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</si>
  <si>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</si>
  <si>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</si>
  <si>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</si>
  <si>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</si>
  <si>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</si>
  <si>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</si>
  <si>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</si>
  <si>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</si>
  <si>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</si>
  <si>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</si>
  <si>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</si>
  <si>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</si>
  <si>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</si>
  <si>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</si>
  <si>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</si>
  <si>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</si>
  <si>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</si>
  <si>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</si>
  <si>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</si>
  <si>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</si>
  <si>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</si>
  <si>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</si>
  <si>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</si>
  <si>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</si>
  <si>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</si>
  <si>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</si>
  <si>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</si>
  <si>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</si>
  <si>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</si>
  <si>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</si>
  <si>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</si>
  <si>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</si>
  <si>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</si>
  <si>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</si>
  <si>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</si>
  <si>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</si>
  <si>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</si>
  <si>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</si>
  <si>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</si>
  <si>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</si>
  <si>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</si>
  <si>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</si>
  <si>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</si>
  <si>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</si>
  <si>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</si>
  <si>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</si>
  <si>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</si>
  <si>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</si>
  <si>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</si>
  <si>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</si>
  <si>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</si>
  <si>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</si>
  <si>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</si>
  <si>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</si>
  <si>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</si>
  <si>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</si>
  <si>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</si>
  <si>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</si>
  <si>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</si>
  <si>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</si>
  <si>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</si>
  <si>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</si>
  <si>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</si>
  <si>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</si>
  <si>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</si>
  <si>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</si>
  <si>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</si>
  <si>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</si>
  <si>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</si>
  <si>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</si>
  <si>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</si>
  <si>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</si>
  <si>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</si>
  <si>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</si>
  <si>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</si>
  <si>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</si>
  <si>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</si>
  <si>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</si>
  <si>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</si>
  <si>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</si>
  <si>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</si>
  <si>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</si>
  <si>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</si>
  <si>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</si>
  <si>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</si>
  <si>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</si>
  <si>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</si>
  <si>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</si>
  <si>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</si>
  <si>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</si>
  <si>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</si>
  <si>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</si>
  <si>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</si>
  <si>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</si>
  <si>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</si>
  <si>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</si>
  <si>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</si>
  <si>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</si>
  <si>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</si>
  <si>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</si>
  <si>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</si>
  <si>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</si>
  <si>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</si>
  <si>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</si>
  <si>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</si>
  <si>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</si>
  <si>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</si>
  <si>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</si>
  <si>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</si>
  <si>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</si>
  <si>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</si>
  <si>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</si>
  <si>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</si>
  <si>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</si>
  <si>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</si>
  <si>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</si>
  <si>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</si>
  <si>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</si>
  <si>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</si>
  <si>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</si>
  <si>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</si>
  <si>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</si>
  <si>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</si>
  <si>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</si>
  <si>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</si>
  <si>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</si>
  <si>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</si>
  <si>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</si>
  <si>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</si>
  <si>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</si>
  <si>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</si>
  <si>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</si>
  <si>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</si>
  <si>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</si>
  <si>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</si>
  <si>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</si>
  <si>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</si>
  <si>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</si>
  <si>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</si>
  <si>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</si>
  <si>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</si>
  <si>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</si>
  <si>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</si>
  <si>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</si>
  <si>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</si>
  <si>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</si>
  <si>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</si>
  <si>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</si>
  <si>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</si>
  <si>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</si>
  <si>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</si>
  <si>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</si>
  <si>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</si>
  <si>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</si>
  <si>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</si>
  <si>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</si>
  <si>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</si>
  <si>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</si>
  <si>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</si>
  <si>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</si>
  <si>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</si>
  <si>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</si>
  <si>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</si>
  <si>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</si>
  <si>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</si>
  <si>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</si>
  <si>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</si>
  <si>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</si>
  <si>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</si>
  <si>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</si>
  <si>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</si>
  <si>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</si>
  <si>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</si>
  <si>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</si>
  <si>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</si>
  <si>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</si>
  <si>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</si>
  <si>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</si>
  <si>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</si>
  <si>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</si>
  <si>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</si>
  <si>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</si>
  <si>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</si>
  <si>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</si>
  <si>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</si>
  <si>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</si>
  <si>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</si>
  <si>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</si>
  <si>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</si>
  <si>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</si>
  <si>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</si>
  <si>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</si>
  <si>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</si>
  <si>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</si>
  <si>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</si>
  <si>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</si>
  <si>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</si>
  <si>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</si>
  <si>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</si>
  <si>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</si>
  <si>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</si>
  <si>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</si>
  <si>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</si>
  <si>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</si>
  <si>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</si>
  <si>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</si>
  <si>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</si>
  <si>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</si>
  <si>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</si>
  <si>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</si>
  <si>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</si>
  <si>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</si>
  <si>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</si>
  <si>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</si>
  <si>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</si>
  <si>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</si>
  <si>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</si>
  <si>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</si>
  <si>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</si>
  <si>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</si>
  <si>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</si>
  <si>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</si>
  <si>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</si>
  <si>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</si>
  <si>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</si>
  <si>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</si>
  <si>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</si>
  <si>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</si>
  <si>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</si>
  <si>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</si>
  <si>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</si>
  <si>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</si>
  <si>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</si>
  <si>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</si>
  <si>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</si>
  <si>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</si>
  <si>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</si>
  <si>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</si>
  <si>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</si>
  <si>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</si>
  <si>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</si>
  <si>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</si>
  <si>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</si>
  <si>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</si>
  <si>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</si>
  <si>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</si>
  <si>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</si>
  <si>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</si>
  <si>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</si>
  <si>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</si>
  <si>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</si>
  <si>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</si>
  <si>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</si>
  <si>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</si>
  <si>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</si>
  <si>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</si>
  <si>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</si>
  <si>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</si>
  <si>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</si>
  <si>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</si>
  <si>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</si>
  <si>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</si>
  <si>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</si>
  <si>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</si>
  <si>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</si>
  <si>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</si>
  <si>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</si>
  <si>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</si>
  <si>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</si>
  <si>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</si>
  <si>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</si>
  <si>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</si>
  <si>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</si>
  <si>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</si>
  <si>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</si>
  <si>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</si>
  <si>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</si>
  <si>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</si>
  <si>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</si>
  <si>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</si>
  <si>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</si>
  <si>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</si>
  <si>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</si>
  <si>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</si>
  <si>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</si>
  <si>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</si>
  <si>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</si>
  <si>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</si>
  <si>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</si>
  <si>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</si>
  <si>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</si>
  <si>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</si>
  <si>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</si>
  <si>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</si>
  <si>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</si>
  <si>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</si>
  <si>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</si>
  <si>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</si>
  <si>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</si>
  <si>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</si>
  <si>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</si>
  <si>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</si>
  <si>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</si>
  <si>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</si>
  <si>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</si>
  <si>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</si>
  <si>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</si>
  <si>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</si>
  <si>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</si>
  <si>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</si>
  <si>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</si>
  <si>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</si>
  <si>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</si>
  <si>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</si>
  <si>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</si>
  <si>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</si>
  <si>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</si>
  <si>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</si>
  <si>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</si>
  <si>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</si>
  <si>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</si>
  <si>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</si>
  <si>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</si>
  <si>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</si>
  <si>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</si>
  <si>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</si>
  <si>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</si>
  <si>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</si>
  <si>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</si>
  <si>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</si>
  <si>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</si>
  <si>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</si>
  <si>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</si>
  <si>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</si>
  <si>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</si>
  <si>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</si>
  <si>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</si>
  <si>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</si>
  <si>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</si>
  <si>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</si>
  <si>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</si>
  <si>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</si>
  <si>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</si>
  <si>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</si>
  <si>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</si>
  <si>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</si>
  <si>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</si>
  <si>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</si>
  <si>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</si>
  <si>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</si>
  <si>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</si>
  <si>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</si>
  <si>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</si>
  <si>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</si>
  <si>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</si>
  <si>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</si>
  <si>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</si>
  <si>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</si>
  <si>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</si>
  <si>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</si>
  <si>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</si>
  <si>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</si>
  <si>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</si>
  <si>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</si>
  <si>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</si>
  <si>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</si>
  <si>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</si>
  <si>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</si>
  <si>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</si>
  <si>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</si>
  <si>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</si>
  <si>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</si>
  <si>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</si>
  <si>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</si>
  <si>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</si>
  <si>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</si>
  <si>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</si>
  <si>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</si>
  <si>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</si>
  <si>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</si>
  <si>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</si>
  <si>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</si>
  <si>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</si>
  <si>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</si>
  <si>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</si>
  <si>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</si>
  <si>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</si>
  <si>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</si>
  <si>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</si>
  <si>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</si>
  <si>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</si>
  <si>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</si>
  <si>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</si>
  <si>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</si>
  <si>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</si>
  <si>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</si>
  <si>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</si>
  <si>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</si>
  <si>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</si>
  <si>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</si>
  <si>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</si>
  <si>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</si>
  <si>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</si>
  <si>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</si>
  <si>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</si>
  <si>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</si>
  <si>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</si>
  <si>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</si>
  <si>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</si>
  <si>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</si>
  <si>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</si>
  <si>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</si>
  <si>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</si>
  <si>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</si>
  <si>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</si>
  <si>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</si>
  <si>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</si>
  <si>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</si>
  <si>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</si>
  <si>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</si>
  <si>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</si>
  <si>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</si>
  <si>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</si>
  <si>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</si>
  <si>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</si>
  <si>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</si>
  <si>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</si>
  <si>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</si>
  <si>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</si>
  <si>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</si>
  <si>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</si>
  <si>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</si>
  <si>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</si>
  <si>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</si>
  <si>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</si>
  <si>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</si>
  <si>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</si>
  <si>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</si>
  <si>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</si>
  <si>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</si>
  <si>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</si>
  <si>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</si>
  <si>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</si>
  <si>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</si>
  <si>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</si>
  <si>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</si>
  <si>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</si>
  <si>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</si>
  <si>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</si>
  <si>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</si>
  <si>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</si>
  <si>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</si>
  <si>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</si>
  <si>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</si>
  <si>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</si>
  <si>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</si>
  <si>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</si>
  <si>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</si>
  <si>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</si>
  <si>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</si>
  <si>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</si>
  <si>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</si>
  <si>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</si>
  <si>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</si>
  <si>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</si>
  <si>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</si>
  <si>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</si>
  <si>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</si>
  <si>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</si>
  <si>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</si>
  <si>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</si>
  <si>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</si>
  <si>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</si>
  <si>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</si>
  <si>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</si>
  <si>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</si>
  <si>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</si>
  <si>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</si>
  <si>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</si>
  <si>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</si>
  <si>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</si>
  <si>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</si>
  <si>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</si>
  <si>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</si>
  <si>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</si>
  <si>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</si>
  <si>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</si>
  <si>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</si>
  <si>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</si>
  <si>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</si>
  <si>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</si>
  <si>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</si>
  <si>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</si>
  <si>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</si>
  <si>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</si>
  <si>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</si>
  <si>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</si>
  <si>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</si>
  <si>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</si>
  <si>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</si>
  <si>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</si>
  <si>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</si>
  <si>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</si>
  <si>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</si>
  <si>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</si>
  <si>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</si>
  <si>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</si>
  <si>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</si>
  <si>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</si>
  <si>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</si>
  <si>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</si>
  <si>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</si>
  <si>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</si>
  <si>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</si>
  <si>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</si>
  <si>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</si>
  <si>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</si>
  <si>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</si>
  <si>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</si>
  <si>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</si>
  <si>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</si>
  <si>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</si>
  <si>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</si>
  <si>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</si>
  <si>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</si>
  <si>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</si>
  <si>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</si>
  <si>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</si>
  <si>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</si>
  <si>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</si>
  <si>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</si>
  <si>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</si>
  <si>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</si>
  <si>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</si>
  <si>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</si>
  <si>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</si>
  <si>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</si>
  <si>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</si>
  <si>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</si>
  <si>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</si>
  <si>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</si>
  <si>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</si>
  <si>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</si>
  <si>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</si>
  <si>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</si>
  <si>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</si>
  <si>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</si>
  <si>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</si>
  <si>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</si>
  <si>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</si>
  <si>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</si>
  <si>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</si>
  <si>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</si>
  <si>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</si>
  <si>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</si>
  <si>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</si>
  <si>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</si>
  <si>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</si>
  <si>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</si>
  <si>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</si>
  <si>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</si>
  <si>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</si>
  <si>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</si>
  <si>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</si>
  <si>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</si>
  <si>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</si>
  <si>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</si>
  <si>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</si>
  <si>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</si>
  <si>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</si>
  <si>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</si>
  <si>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</si>
  <si>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</si>
  <si>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</si>
  <si>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</si>
  <si>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</si>
  <si>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</si>
  <si>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</si>
  <si>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</si>
  <si>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</si>
  <si>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</si>
  <si>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</si>
  <si>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</si>
  <si>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</si>
  <si>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</si>
  <si>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</si>
  <si>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</si>
  <si>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</si>
  <si>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</si>
  <si>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</si>
  <si>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</si>
  <si>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</si>
  <si>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</si>
  <si>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</si>
  <si>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</si>
  <si>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</si>
  <si>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</si>
  <si>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</si>
  <si>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</si>
  <si>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</si>
  <si>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</si>
  <si>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</si>
  <si>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</si>
  <si>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</si>
  <si>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</si>
  <si>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</si>
  <si>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</si>
  <si>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</si>
  <si>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</si>
  <si>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</si>
  <si>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</si>
  <si>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</si>
  <si>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</si>
  <si>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</si>
  <si>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</si>
  <si>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</si>
  <si>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</si>
  <si>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</si>
  <si>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</si>
  <si>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</si>
  <si>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</si>
  <si>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</si>
  <si>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</si>
  <si>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</si>
  <si>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</si>
  <si>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</si>
  <si>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</si>
  <si>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</si>
  <si>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</si>
  <si>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</si>
  <si>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</si>
  <si>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</si>
  <si>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</si>
  <si>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</si>
  <si>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</si>
  <si>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</si>
  <si>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</si>
  <si>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</si>
  <si>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</si>
  <si>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</si>
  <si>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</si>
  <si>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</si>
  <si>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</si>
  <si>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</si>
  <si>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</si>
  <si>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</si>
  <si>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</si>
  <si>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</si>
  <si>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</si>
  <si>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</si>
  <si>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</si>
  <si>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</si>
  <si>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</si>
  <si>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</si>
  <si>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</si>
  <si>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</si>
  <si>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</si>
  <si>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</si>
  <si>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</si>
  <si>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</si>
  <si>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</si>
  <si>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</si>
  <si>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</si>
  <si>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</si>
  <si>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</si>
  <si>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</si>
  <si>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</si>
  <si>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</si>
  <si>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</si>
  <si>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</si>
  <si>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</si>
  <si>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</si>
  <si>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</si>
  <si>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</si>
  <si>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</si>
  <si>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</si>
  <si>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</si>
  <si>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</si>
  <si>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</si>
  <si>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</si>
  <si>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</si>
  <si>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</si>
  <si>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</si>
  <si>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</si>
  <si>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</si>
  <si>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</si>
  <si>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</si>
  <si>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</si>
  <si>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</si>
  <si>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</si>
  <si>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</si>
  <si>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</si>
  <si>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</si>
  <si>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</si>
  <si>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</si>
  <si>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</si>
  <si>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</si>
  <si>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</si>
  <si>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</si>
  <si>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</si>
  <si>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</si>
  <si>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</si>
  <si>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</si>
  <si>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</si>
  <si>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</si>
  <si>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</si>
  <si>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</si>
  <si>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</si>
  <si>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</si>
  <si>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</si>
  <si>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</si>
  <si>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</si>
  <si>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</si>
  <si>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</si>
  <si>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</si>
  <si>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</si>
  <si>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</si>
  <si>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</si>
  <si>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</si>
  <si>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</si>
  <si>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</si>
  <si>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</si>
  <si>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</si>
  <si>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</si>
  <si>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</si>
  <si>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</si>
  <si>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</si>
  <si>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</si>
  <si>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</si>
  <si>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</si>
  <si>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</si>
  <si>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</si>
  <si>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</si>
  <si>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</si>
  <si>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</si>
  <si>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</si>
  <si>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</si>
  <si>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</si>
  <si>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</si>
  <si>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</si>
  <si>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</si>
  <si>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</si>
  <si>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</si>
  <si>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</si>
  <si>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</si>
  <si>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</si>
  <si>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</si>
  <si>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</si>
  <si>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</si>
  <si>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</si>
  <si>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</si>
  <si>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</si>
  <si>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</si>
  <si>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</si>
  <si>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</si>
  <si>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</si>
  <si>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</si>
  <si>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</si>
  <si>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</si>
  <si>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</si>
  <si>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</si>
  <si>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</si>
  <si>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</si>
  <si>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</si>
  <si>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</si>
  <si>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</si>
  <si>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</si>
  <si>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</si>
  <si>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</si>
  <si>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</si>
  <si>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</si>
  <si>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</si>
  <si>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</si>
  <si>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</si>
  <si>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</si>
  <si>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</si>
  <si>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</si>
  <si>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</si>
  <si>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</si>
  <si>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</si>
  <si>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</si>
  <si>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</si>
  <si>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</si>
  <si>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</si>
  <si>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</si>
  <si>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</si>
  <si>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</si>
  <si>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</si>
  <si>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</si>
  <si>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</si>
  <si>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</si>
  <si>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</si>
  <si>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</si>
  <si>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</si>
  <si>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</si>
  <si>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</si>
  <si>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</si>
  <si>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</si>
  <si>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</si>
  <si>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</si>
  <si>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</si>
  <si>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</si>
  <si>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</si>
  <si>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</si>
  <si>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</si>
  <si>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</si>
  <si>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</si>
  <si>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</si>
  <si>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</si>
  <si>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</si>
  <si>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</si>
  <si>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</si>
  <si>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</si>
  <si>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</si>
  <si>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</si>
  <si>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</si>
  <si>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</si>
  <si>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</si>
  <si>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</si>
  <si>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</si>
  <si>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</si>
  <si>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</si>
  <si>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</si>
  <si>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</si>
  <si>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</si>
  <si>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</si>
  <si>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</si>
  <si>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</si>
  <si>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</si>
  <si>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</si>
  <si>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</si>
  <si>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</si>
  <si>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</si>
  <si>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</si>
  <si>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</si>
  <si>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</si>
  <si>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</si>
  <si>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</si>
  <si>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</si>
  <si>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</si>
  <si>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</si>
  <si>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</si>
  <si>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</si>
  <si>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</si>
  <si>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</si>
  <si>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</si>
  <si>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</si>
  <si>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</si>
  <si>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</si>
  <si>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</si>
  <si>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</si>
  <si>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</si>
  <si>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</si>
  <si>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</si>
  <si>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</si>
  <si>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</si>
  <si>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</si>
  <si>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</si>
  <si>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</si>
  <si>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</si>
  <si>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</si>
  <si>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</si>
  <si>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</si>
  <si>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</si>
  <si>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</si>
  <si>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</si>
  <si>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</si>
  <si>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</si>
  <si>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</si>
  <si>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</si>
  <si>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</si>
  <si>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</si>
  <si>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</si>
  <si>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</si>
  <si>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</si>
  <si>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</si>
  <si>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</si>
  <si>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</si>
  <si>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</si>
  <si>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</si>
  <si>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</si>
  <si>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</si>
  <si>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</si>
  <si>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</si>
  <si>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</si>
  <si>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</si>
  <si>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</si>
  <si>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</si>
  <si>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</si>
  <si>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</si>
  <si>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</si>
  <si>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</si>
  <si>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</si>
  <si>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</si>
  <si>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</si>
  <si>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</si>
  <si>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</si>
  <si>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</si>
  <si>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</si>
  <si>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</si>
  <si>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</si>
  <si>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</si>
  <si>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</si>
  <si>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</si>
  <si>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</si>
  <si>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</si>
  <si>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</si>
  <si>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</si>
  <si>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</si>
  <si>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</si>
  <si>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</si>
  <si>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</si>
  <si>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</si>
  <si>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</si>
  <si>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</si>
  <si>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</si>
  <si>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</si>
  <si>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</si>
  <si>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</si>
  <si>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</si>
  <si>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</si>
  <si>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</si>
  <si>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</si>
  <si>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</si>
  <si>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</si>
  <si>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</si>
  <si>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</si>
  <si>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</si>
  <si>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</si>
  <si>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</si>
  <si>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</si>
  <si>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</si>
  <si>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</si>
  <si>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</si>
  <si>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</si>
  <si>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</si>
  <si>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</si>
  <si>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</si>
  <si>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</si>
  <si>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</si>
  <si>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</si>
  <si>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</si>
  <si>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</si>
  <si>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</si>
  <si>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</si>
  <si>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</si>
  <si>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</si>
  <si>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</si>
  <si>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</si>
  <si>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</si>
  <si>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</si>
  <si>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</si>
  <si>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</si>
  <si>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</si>
  <si>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</si>
  <si>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</si>
  <si>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</si>
  <si>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</si>
  <si>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</si>
  <si>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</si>
  <si>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</si>
  <si>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</si>
  <si>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</si>
  <si>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</si>
  <si>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</si>
  <si>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</si>
  <si>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</si>
  <si>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</si>
  <si>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</si>
  <si>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</si>
  <si>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</si>
  <si>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</si>
  <si>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</si>
  <si>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</si>
  <si>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</si>
  <si>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</si>
  <si>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</si>
  <si>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</si>
  <si>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</si>
  <si>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</si>
  <si>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</si>
  <si>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</si>
  <si>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</si>
  <si>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</si>
  <si>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</si>
  <si>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</si>
  <si>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</si>
  <si>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</si>
  <si>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</si>
  <si>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</si>
  <si>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</si>
  <si>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</si>
  <si>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</si>
  <si>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</si>
  <si>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</si>
  <si>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</si>
  <si>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</si>
  <si>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</si>
  <si>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</si>
  <si>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</si>
  <si>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</si>
  <si>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</si>
  <si>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</si>
  <si>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</si>
  <si>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</si>
  <si>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</si>
  <si>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</si>
  <si>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</si>
  <si>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</si>
  <si>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</si>
  <si>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</si>
  <si>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</si>
  <si>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</si>
  <si>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</si>
  <si>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</si>
  <si>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</si>
  <si>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</si>
  <si>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</si>
  <si>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</si>
  <si>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</si>
  <si>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</si>
  <si>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</si>
  <si>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</si>
  <si>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</si>
  <si>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</si>
  <si>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</si>
  <si>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</si>
  <si>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</si>
  <si>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</si>
  <si>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</si>
  <si>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</si>
  <si>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</si>
  <si>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</si>
  <si>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</si>
  <si>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</si>
  <si>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</si>
  <si>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</si>
  <si>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</si>
  <si>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</si>
  <si>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</si>
  <si>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</si>
  <si>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</si>
  <si>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</si>
  <si>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</si>
  <si>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</si>
  <si>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</si>
  <si>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</si>
  <si>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</si>
  <si>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</si>
  <si>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</si>
  <si>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</si>
  <si>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</si>
  <si>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</si>
  <si>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</si>
  <si>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</si>
  <si>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</si>
  <si>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</si>
  <si>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</si>
  <si>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</si>
  <si>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</si>
  <si>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</si>
  <si>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</si>
  <si>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</si>
  <si>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</si>
  <si>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</si>
  <si>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</si>
  <si>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</si>
  <si>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</si>
  <si>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</si>
  <si>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</si>
  <si>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</si>
  <si>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</si>
  <si>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</si>
  <si>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</si>
  <si>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</si>
  <si>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</si>
  <si>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</si>
  <si>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</si>
  <si>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</si>
  <si>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</si>
  <si>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</si>
  <si>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</si>
  <si>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</si>
  <si>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</si>
  <si>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</si>
  <si>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</si>
  <si>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</si>
  <si>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</si>
  <si>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</si>
  <si>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</si>
  <si>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</si>
  <si>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</si>
  <si>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</si>
  <si>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</si>
  <si>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</si>
  <si>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</si>
  <si>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</si>
  <si>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</si>
  <si>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</si>
  <si>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</si>
  <si>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</si>
  <si>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</si>
  <si>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</si>
  <si>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</si>
  <si>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</si>
  <si>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</si>
  <si>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</si>
  <si>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</si>
  <si>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</si>
  <si>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</si>
  <si>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</si>
  <si>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</si>
  <si>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</si>
  <si>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</si>
  <si>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</si>
  <si>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</si>
  <si>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</si>
  <si>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</si>
  <si>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</si>
  <si>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</si>
  <si>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</si>
  <si>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</si>
  <si>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</si>
  <si>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</si>
  <si>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</si>
  <si>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</si>
  <si>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</si>
  <si>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</si>
  <si>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</si>
  <si>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</si>
  <si>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</si>
  <si>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</si>
  <si>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</si>
  <si>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</si>
  <si>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</si>
  <si>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</si>
  <si>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</si>
  <si>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</si>
  <si>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</si>
  <si>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</si>
  <si>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</si>
  <si>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</si>
  <si>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</si>
  <si>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</si>
  <si>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</si>
  <si>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</si>
  <si>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</si>
  <si>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</si>
  <si>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</si>
  <si>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</si>
  <si>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</si>
  <si>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</si>
  <si>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</si>
  <si>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</si>
  <si>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</si>
  <si>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</si>
  <si>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</si>
  <si>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</si>
  <si>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</si>
  <si>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</si>
  <si>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</si>
  <si>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</si>
  <si>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</si>
  <si>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</si>
  <si>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</si>
  <si>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</si>
  <si>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</si>
  <si>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</si>
  <si>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</si>
  <si>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</si>
  <si>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</si>
  <si>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</si>
  <si>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</si>
  <si>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</si>
  <si>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</si>
  <si>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</si>
  <si>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</si>
  <si>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</si>
  <si>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</si>
  <si>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</si>
  <si>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</si>
  <si>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</si>
  <si>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</si>
  <si>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</si>
  <si>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</si>
  <si>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</si>
  <si>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</si>
  <si>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</si>
  <si>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</si>
  <si>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</si>
  <si>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</si>
  <si>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</si>
  <si>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</si>
  <si>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</si>
  <si>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</si>
  <si>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</si>
  <si>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</si>
  <si>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</si>
  <si>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</si>
  <si>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</si>
  <si>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</si>
  <si>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</si>
  <si>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</si>
  <si>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</si>
  <si>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</si>
  <si>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</si>
  <si>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</si>
  <si>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</si>
  <si>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</si>
  <si>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</si>
  <si>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</si>
  <si>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</si>
  <si>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</si>
  <si>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</si>
  <si>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</si>
  <si>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</si>
  <si>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</si>
  <si>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</si>
  <si>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</si>
  <si>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</si>
  <si>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</si>
  <si>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</si>
  <si>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</si>
  <si>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</si>
  <si>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</si>
  <si>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</si>
  <si>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</si>
  <si>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</si>
  <si>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</si>
  <si>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</si>
  <si>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</si>
  <si>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</si>
  <si>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</si>
  <si>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</si>
  <si>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</si>
  <si>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</si>
  <si>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</si>
  <si>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</si>
  <si>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</si>
  <si>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</si>
  <si>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</si>
  <si>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</si>
  <si>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</si>
  <si>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</si>
  <si>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</si>
  <si>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</si>
  <si>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</si>
  <si>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</si>
  <si>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</si>
  <si>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</si>
  <si>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</si>
  <si>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</si>
  <si>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</si>
  <si>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</si>
  <si>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</si>
  <si>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</si>
  <si>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</si>
  <si>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</si>
  <si>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</si>
  <si>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</si>
  <si>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</si>
  <si>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</si>
  <si>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</si>
  <si>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</si>
  <si>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</si>
  <si>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</si>
  <si>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</si>
  <si>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</si>
  <si>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</si>
  <si>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</si>
  <si>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</si>
  <si>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</si>
  <si>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</si>
  <si>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</si>
  <si>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</si>
  <si>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</si>
  <si>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</si>
  <si>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</si>
  <si>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</si>
  <si>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</si>
  <si>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</si>
  <si>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</si>
  <si>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</si>
  <si>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</si>
  <si>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</si>
  <si>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</si>
  <si>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</si>
  <si>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</si>
  <si>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</si>
  <si>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</si>
  <si>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</si>
  <si>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</si>
  <si>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</si>
  <si>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</si>
  <si>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</si>
  <si>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</si>
  <si>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</si>
  <si>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</si>
  <si>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</si>
  <si>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</si>
  <si>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</si>
  <si>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</si>
  <si>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</si>
  <si>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</si>
  <si>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</si>
  <si>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</si>
  <si>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</si>
  <si>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</si>
  <si>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</si>
  <si>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</si>
  <si>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</si>
  <si>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</si>
  <si>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</si>
  <si>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</si>
  <si>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</si>
  <si>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</si>
  <si>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</si>
  <si>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</si>
  <si>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</si>
  <si>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</si>
  <si>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</si>
  <si>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</si>
  <si>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</si>
  <si>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</si>
  <si>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</si>
  <si>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</si>
  <si>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</si>
  <si>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</si>
  <si>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</si>
  <si>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</si>
  <si>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</si>
  <si>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</si>
  <si>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</si>
  <si>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</si>
  <si>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</si>
  <si>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</si>
  <si>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</si>
  <si>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</si>
  <si>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</si>
  <si>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</si>
  <si>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</si>
  <si>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</si>
  <si>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</si>
  <si>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</si>
  <si>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</si>
  <si>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</si>
  <si>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</si>
  <si>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</si>
  <si>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</si>
  <si>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</si>
  <si>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</si>
  <si>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</si>
  <si>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</si>
  <si>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</si>
  <si>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</si>
  <si>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</si>
  <si>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</si>
  <si>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</si>
  <si>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</si>
  <si>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</si>
  <si>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</si>
  <si>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</si>
  <si>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</si>
  <si>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</si>
  <si>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</si>
  <si>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</si>
  <si>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</si>
  <si>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</si>
  <si>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</si>
  <si>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</si>
  <si>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</si>
  <si>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</si>
  <si>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</si>
  <si>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</si>
  <si>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</si>
  <si>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</si>
  <si>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</si>
  <si>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</si>
  <si>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</si>
  <si>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</si>
  <si>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</si>
  <si>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</si>
  <si>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</si>
  <si>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</si>
  <si>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</si>
  <si>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</si>
  <si>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</si>
  <si>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</si>
  <si>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</si>
  <si>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</si>
  <si>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</si>
  <si>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</si>
  <si>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</si>
  <si>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</si>
  <si>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</si>
  <si>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</si>
  <si>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</si>
  <si>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</si>
  <si>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</si>
  <si>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</si>
  <si>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</si>
  <si>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</si>
  <si>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</si>
  <si>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</si>
  <si>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</si>
  <si>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</si>
  <si>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</si>
  <si>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</si>
  <si>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</si>
  <si>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</si>
  <si>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</si>
  <si>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</si>
  <si>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</si>
  <si>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</si>
  <si>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</si>
  <si>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</si>
  <si>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</si>
  <si>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</si>
  <si>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</si>
  <si>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</si>
  <si>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</si>
  <si>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</si>
  <si>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</si>
  <si>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</si>
  <si>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</si>
  <si>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</si>
  <si>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</si>
  <si>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</si>
  <si>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</si>
  <si>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</si>
  <si>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</si>
  <si>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</si>
  <si>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</si>
  <si>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</si>
  <si>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</si>
  <si>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</si>
  <si>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</si>
  <si>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</si>
  <si>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</si>
  <si>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</si>
  <si>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</si>
  <si>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</si>
  <si>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</si>
  <si>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</si>
  <si>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</si>
  <si>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</si>
  <si>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</si>
  <si>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</si>
  <si>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</si>
  <si>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</si>
  <si>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</si>
  <si>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</si>
  <si>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</si>
  <si>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</si>
  <si>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</si>
  <si>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</si>
  <si>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</si>
  <si>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</si>
  <si>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</si>
  <si>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</si>
  <si>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</si>
  <si>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</si>
  <si>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</si>
  <si>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</si>
  <si>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</si>
  <si>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</si>
  <si>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</si>
  <si>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</si>
  <si>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</si>
  <si>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</si>
  <si>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</si>
  <si>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</si>
  <si>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</si>
  <si>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</si>
  <si>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</si>
  <si>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</si>
  <si>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</si>
  <si>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</si>
  <si>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</si>
  <si>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</si>
  <si>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</si>
  <si>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</si>
  <si>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</si>
  <si>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</si>
  <si>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</si>
  <si>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</si>
  <si>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</si>
  <si>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</si>
  <si>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</si>
  <si>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</si>
  <si>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</si>
  <si>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</si>
  <si>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</si>
  <si>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</si>
  <si>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</si>
  <si>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</si>
  <si>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</si>
  <si>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</si>
  <si>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</si>
  <si>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</si>
  <si>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</si>
  <si>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</si>
  <si>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</si>
  <si>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</si>
  <si>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</si>
  <si>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</si>
  <si>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</si>
  <si>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</si>
  <si>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</si>
  <si>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</si>
  <si>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</si>
  <si>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</si>
  <si>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</si>
  <si>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</si>
  <si>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</si>
  <si>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</si>
  <si>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</si>
  <si>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</si>
  <si>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</si>
  <si>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</si>
  <si>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</si>
  <si>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</si>
  <si>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</si>
  <si>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</si>
  <si>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</si>
  <si>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</si>
  <si>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</si>
  <si>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</si>
  <si>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</si>
  <si>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</si>
  <si>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</si>
  <si>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</si>
  <si>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</si>
  <si>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</si>
  <si>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</si>
  <si>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</si>
  <si>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</si>
  <si>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</si>
  <si>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</si>
  <si>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</si>
  <si>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</si>
  <si>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</si>
  <si>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</si>
  <si>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</si>
  <si>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</si>
  <si>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</si>
  <si>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</si>
  <si>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</si>
  <si>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</si>
  <si>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</si>
  <si>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</si>
  <si>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</si>
  <si>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</si>
  <si>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</si>
  <si>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</si>
  <si>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</si>
  <si>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</si>
  <si>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</si>
  <si>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</si>
  <si>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</si>
  <si>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</si>
  <si>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</si>
  <si>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</si>
  <si>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</si>
  <si>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</si>
  <si>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</si>
  <si>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</si>
  <si>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</si>
  <si>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</si>
  <si>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</si>
  <si>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</si>
  <si>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</si>
  <si>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</si>
  <si>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</si>
  <si>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</si>
  <si>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</si>
  <si>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</si>
  <si>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</si>
  <si>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</si>
  <si>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</si>
  <si>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</si>
  <si>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</si>
  <si>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</si>
  <si>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</si>
  <si>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</si>
  <si>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</si>
  <si>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</si>
  <si>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</si>
  <si>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</si>
  <si>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</si>
  <si>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</si>
  <si>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</si>
  <si>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</si>
  <si>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</si>
  <si>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</si>
  <si>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</si>
  <si>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</si>
  <si>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</si>
  <si>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</si>
  <si>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</si>
  <si>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</si>
  <si>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</si>
  <si>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</si>
  <si>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</si>
  <si>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</si>
  <si>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</si>
  <si>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</si>
  <si>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</si>
  <si>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</si>
  <si>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</si>
  <si>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</si>
  <si>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</si>
  <si>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</si>
  <si>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</si>
  <si>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</si>
  <si>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</si>
  <si>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</si>
  <si>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</si>
  <si>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</si>
  <si>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</si>
  <si>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</si>
  <si>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</si>
  <si>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</si>
  <si>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</si>
  <si>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</si>
  <si>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</si>
  <si>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</si>
  <si>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</si>
  <si>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</si>
  <si>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</si>
  <si>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</si>
  <si>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</si>
  <si>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</si>
  <si>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</si>
  <si>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</si>
  <si>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</si>
  <si>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</si>
  <si>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</si>
  <si>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</si>
  <si>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</si>
  <si>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</si>
  <si>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</si>
  <si>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</si>
  <si>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</si>
  <si>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</si>
  <si>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</si>
  <si>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</si>
  <si>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</si>
  <si>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</si>
  <si>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</si>
  <si>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</si>
  <si>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</si>
  <si>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</si>
  <si>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</si>
  <si>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</si>
  <si>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</si>
  <si>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</si>
  <si>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</si>
  <si>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</si>
  <si>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</si>
  <si>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</si>
  <si>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</si>
  <si>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</si>
  <si>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</si>
  <si>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</si>
  <si>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</si>
  <si>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</si>
  <si>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</si>
  <si>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</si>
  <si>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</si>
  <si>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</si>
  <si>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</si>
  <si>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</si>
  <si>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</si>
  <si>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</si>
  <si>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</si>
  <si>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</si>
  <si>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</si>
  <si>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</si>
  <si>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</si>
  <si>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</si>
  <si>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</si>
  <si>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</si>
  <si>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</si>
  <si>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</si>
  <si>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</si>
  <si>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</si>
  <si>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</si>
  <si>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</si>
  <si>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</si>
  <si>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</si>
  <si>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</si>
  <si>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</si>
  <si>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</si>
  <si>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</si>
  <si>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</si>
  <si>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</si>
  <si>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</si>
  <si>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</si>
  <si>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</si>
  <si>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</si>
  <si>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</si>
  <si>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</si>
  <si>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</si>
  <si>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</si>
  <si>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</si>
  <si>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</si>
  <si>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</si>
  <si>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</si>
  <si>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</si>
  <si>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</si>
  <si>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</si>
  <si>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</si>
  <si>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</si>
  <si>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</si>
  <si>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</si>
  <si>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</si>
  <si>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</si>
  <si>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</si>
  <si>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</si>
  <si>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</si>
  <si>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</si>
  <si>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</si>
  <si>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</si>
  <si>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</si>
  <si>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</si>
  <si>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</si>
  <si>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</si>
  <si>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</si>
  <si>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</si>
  <si>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</si>
  <si>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</si>
  <si>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</si>
  <si>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</si>
  <si>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</si>
  <si>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</si>
  <si>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</si>
  <si>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</si>
  <si>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</si>
  <si>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</si>
  <si>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</si>
  <si>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</si>
  <si>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</si>
  <si>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</si>
  <si>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</si>
  <si>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</si>
  <si>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</si>
  <si>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</si>
  <si>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</si>
  <si>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</si>
  <si>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</si>
  <si>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</si>
  <si>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</si>
  <si>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</si>
  <si>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</si>
  <si>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</si>
  <si>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</si>
  <si>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</si>
  <si>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</si>
  <si>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</si>
  <si>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</si>
  <si>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</si>
  <si>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</si>
  <si>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</si>
  <si>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</si>
  <si>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</si>
  <si>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</si>
  <si>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</si>
  <si>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</si>
  <si>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</si>
  <si>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</si>
  <si>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</si>
  <si>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</si>
  <si>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</si>
  <si>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</si>
  <si>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</si>
  <si>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</si>
  <si>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</si>
  <si>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</si>
  <si>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</si>
  <si>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</si>
  <si>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</si>
  <si>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</si>
  <si>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</si>
  <si>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</si>
  <si>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</si>
  <si>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</si>
  <si>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</si>
  <si>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</si>
  <si>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</si>
  <si>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</si>
  <si>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</si>
  <si>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</si>
  <si>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</si>
  <si>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</si>
  <si>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</si>
  <si>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</si>
  <si>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</si>
  <si>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</si>
  <si>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</si>
  <si>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</si>
  <si>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</si>
  <si>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</si>
  <si>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</si>
  <si>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</si>
  <si>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</si>
  <si>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</si>
  <si>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</si>
  <si>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</si>
  <si>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</si>
  <si>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</si>
  <si>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</si>
  <si>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</si>
  <si>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</si>
  <si>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</si>
  <si>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</si>
  <si>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</si>
  <si>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</si>
  <si>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</si>
  <si>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</si>
  <si>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</si>
  <si>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</si>
  <si>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</si>
  <si>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</si>
  <si>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</si>
  <si>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</si>
  <si>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</si>
  <si>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</si>
  <si>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</si>
  <si>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</si>
  <si>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</si>
  <si>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</si>
  <si>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</si>
  <si>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</si>
  <si>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</si>
  <si>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</si>
  <si>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</si>
  <si>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</si>
  <si>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</si>
  <si>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</si>
  <si>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</si>
  <si>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</si>
  <si>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</si>
  <si>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</si>
  <si>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</si>
  <si>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</si>
  <si>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</si>
  <si>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</si>
  <si>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</si>
  <si>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</si>
  <si>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</si>
  <si>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</si>
  <si>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</si>
  <si>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</si>
  <si>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</si>
  <si>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</si>
  <si>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</si>
  <si>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</si>
  <si>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</si>
  <si>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</si>
  <si>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</si>
  <si>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</si>
  <si>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</si>
  <si>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</si>
  <si>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</si>
  <si>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</si>
  <si>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</si>
  <si>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</si>
  <si>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</si>
  <si>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</si>
  <si>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</si>
  <si>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</si>
  <si>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</si>
  <si>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</si>
  <si>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</si>
  <si>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</si>
  <si>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</si>
  <si>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</si>
  <si>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</si>
  <si>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</si>
  <si>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</si>
  <si>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</si>
  <si>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</si>
  <si>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</si>
  <si>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</si>
  <si>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</si>
  <si>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</si>
  <si>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</si>
  <si>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</si>
  <si>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</si>
  <si>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</si>
  <si>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</si>
  <si>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</si>
  <si>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</si>
  <si>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</si>
  <si>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</si>
  <si>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</si>
  <si>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</si>
  <si>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</si>
  <si>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</si>
  <si>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</si>
  <si>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</si>
  <si>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</si>
  <si>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</si>
  <si>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</si>
  <si>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</si>
  <si>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</si>
  <si>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</si>
  <si>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</si>
  <si>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</si>
  <si>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</si>
  <si>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</si>
  <si>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</si>
  <si>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</si>
  <si>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</si>
  <si>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</si>
  <si>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</si>
  <si>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</si>
  <si>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</si>
  <si>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</si>
  <si>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</si>
  <si>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</si>
  <si>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</si>
  <si>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</si>
  <si>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</si>
  <si>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</si>
  <si>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</si>
  <si>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</si>
  <si>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</si>
  <si>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</si>
  <si>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</si>
  <si>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</si>
  <si>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</si>
  <si>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</si>
  <si>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</si>
  <si>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</si>
  <si>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</si>
  <si>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</si>
  <si>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</si>
  <si>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</si>
  <si>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</si>
  <si>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</si>
  <si>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</si>
  <si>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</si>
  <si>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</si>
  <si>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</si>
  <si>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</si>
  <si>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</si>
  <si>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</si>
  <si>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</si>
  <si>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</si>
  <si>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</si>
  <si>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</si>
  <si>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</si>
  <si>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</si>
  <si>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</si>
  <si>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</si>
  <si>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</si>
  <si>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</si>
  <si>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</si>
  <si>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</si>
  <si>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</si>
  <si>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</si>
  <si>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</si>
  <si>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</si>
  <si>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</si>
  <si>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</si>
  <si>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</si>
  <si>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</si>
  <si>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</si>
  <si>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</si>
  <si>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</si>
  <si>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</si>
  <si>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</si>
  <si>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</si>
  <si>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</si>
  <si>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</si>
  <si>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</si>
  <si>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</si>
  <si>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</si>
  <si>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</si>
  <si>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</si>
  <si>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</si>
  <si>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</si>
  <si>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</si>
  <si>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</si>
  <si>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</si>
  <si>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</si>
  <si>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</si>
  <si>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</si>
  <si>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</si>
  <si>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</si>
  <si>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</si>
  <si>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</si>
  <si>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</si>
  <si>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</si>
  <si>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</si>
  <si>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</si>
  <si>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</si>
  <si>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</si>
  <si>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</si>
  <si>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</si>
  <si>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</si>
  <si>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</si>
  <si>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</si>
  <si>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</si>
  <si>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</si>
  <si>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</si>
  <si>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</si>
  <si>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</si>
  <si>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</si>
  <si>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</si>
  <si>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</si>
  <si>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</si>
  <si>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</si>
  <si>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</si>
  <si>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</si>
  <si>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</si>
  <si>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</si>
  <si>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</si>
  <si>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</si>
  <si>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</si>
  <si>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</si>
  <si>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</si>
  <si>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</si>
  <si>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</si>
  <si>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</si>
  <si>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</si>
  <si>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</si>
  <si>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</si>
  <si>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</si>
  <si>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</si>
  <si>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</si>
  <si>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</si>
  <si>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</si>
  <si>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</si>
  <si>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</si>
  <si>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</si>
  <si>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</si>
  <si>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</si>
  <si>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</si>
  <si>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</si>
  <si>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</si>
  <si>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</si>
  <si>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</si>
  <si>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</si>
  <si>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</si>
  <si>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</si>
  <si>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</si>
  <si>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</si>
  <si>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</si>
  <si>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</si>
  <si>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</si>
  <si>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</si>
  <si>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</si>
  <si>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</si>
  <si>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</si>
  <si>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</si>
  <si>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</si>
  <si>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</si>
  <si>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</si>
  <si>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</si>
  <si>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</si>
  <si>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</si>
  <si>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</si>
  <si>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</si>
  <si>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</si>
  <si>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</si>
  <si>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</si>
  <si>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</si>
  <si>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</si>
  <si>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</si>
  <si>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</si>
  <si>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</si>
  <si>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</si>
  <si>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</si>
  <si>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</si>
  <si>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</si>
  <si>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</si>
  <si>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</si>
  <si>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</si>
  <si>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</si>
  <si>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</si>
  <si>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</si>
  <si>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</si>
  <si>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</si>
  <si>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</si>
  <si>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</si>
  <si>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</si>
  <si>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</si>
  <si>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</si>
  <si>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</si>
  <si>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</si>
  <si>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</si>
  <si>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</si>
  <si>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</si>
  <si>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</si>
  <si>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</si>
  <si>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</si>
  <si>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</si>
  <si>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</si>
  <si>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</si>
  <si>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</si>
  <si>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</si>
  <si>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</si>
  <si>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</si>
  <si>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</si>
  <si>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</si>
  <si>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</si>
  <si>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</si>
  <si>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</si>
  <si>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</si>
  <si>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</si>
  <si>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</si>
  <si>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</si>
  <si>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</si>
  <si>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</si>
  <si>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</si>
  <si>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</si>
  <si>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</si>
  <si>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</si>
  <si>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</si>
  <si>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</si>
  <si>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</si>
  <si>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</si>
  <si>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</si>
  <si>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</si>
  <si>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</si>
  <si>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</si>
  <si>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</si>
  <si>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</si>
  <si>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</si>
  <si>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</si>
  <si>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</si>
  <si>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</si>
  <si>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</si>
  <si>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</si>
  <si>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</si>
  <si>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</si>
  <si>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</si>
  <si>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</si>
  <si>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</si>
  <si>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</si>
  <si>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</si>
  <si>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</si>
  <si>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</si>
  <si>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</si>
  <si>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</si>
  <si>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</si>
  <si>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</si>
  <si>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</si>
  <si>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</si>
  <si>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</si>
  <si>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</si>
  <si>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</si>
  <si>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</si>
  <si>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</si>
  <si>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</si>
  <si>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</si>
  <si>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</si>
  <si>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</si>
  <si>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</si>
  <si>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</si>
  <si>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</si>
  <si>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</si>
  <si>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</si>
  <si>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</si>
  <si>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</si>
  <si>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</si>
  <si>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</si>
  <si>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</si>
  <si>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</si>
  <si>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</si>
  <si>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</si>
  <si>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</si>
  <si>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</si>
  <si>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</si>
  <si>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</si>
  <si>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</si>
  <si>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</si>
  <si>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</si>
  <si>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</si>
  <si>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</si>
  <si>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</si>
  <si>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</si>
  <si>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</si>
  <si>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</si>
  <si>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</si>
  <si>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</si>
  <si>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</si>
  <si>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</si>
  <si>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</si>
  <si>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</si>
  <si>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</si>
  <si>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</si>
  <si>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</si>
  <si>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</si>
  <si>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</si>
  <si>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</si>
  <si>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</si>
  <si>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</si>
  <si>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</si>
  <si>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</si>
  <si>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</si>
  <si>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</si>
  <si>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</si>
  <si>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</si>
  <si>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</si>
  <si>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</si>
  <si>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</si>
  <si>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</si>
  <si>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</si>
  <si>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</si>
  <si>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</si>
  <si>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</si>
  <si>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</si>
  <si>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</si>
  <si>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</si>
  <si>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</si>
  <si>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</si>
  <si>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</si>
  <si>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</si>
  <si>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</si>
  <si>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</si>
  <si>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</si>
  <si>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</si>
  <si>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</si>
  <si>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</si>
  <si>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</si>
  <si>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</si>
  <si>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</si>
  <si>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</si>
  <si>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</si>
  <si>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</si>
  <si>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</si>
  <si>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</si>
  <si>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</si>
  <si>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</si>
  <si>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</si>
  <si>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</si>
  <si>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</si>
  <si>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</si>
  <si>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</si>
  <si>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</si>
  <si>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</si>
  <si>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</si>
  <si>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</si>
  <si>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</si>
  <si>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</si>
  <si>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</si>
  <si>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</si>
  <si>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</si>
  <si>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</si>
  <si>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</si>
  <si>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</si>
  <si>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</si>
  <si>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</si>
  <si>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</si>
  <si>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</si>
  <si>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</si>
  <si>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</si>
  <si>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</si>
  <si>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</si>
  <si>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</si>
  <si>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</si>
  <si>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</si>
  <si>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</si>
  <si>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</si>
  <si>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</si>
  <si>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</si>
  <si>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</si>
  <si>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</si>
  <si>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</si>
  <si>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</si>
  <si>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</si>
  <si>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</si>
  <si>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</si>
  <si>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</si>
  <si>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</si>
  <si>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</si>
  <si>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</si>
  <si>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</si>
  <si>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</si>
  <si>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</si>
  <si>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</si>
  <si>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</si>
  <si>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</si>
  <si>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</si>
  <si>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</si>
  <si>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</si>
  <si>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</si>
  <si>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</si>
  <si>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</si>
  <si>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</si>
  <si>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</si>
  <si>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</si>
  <si>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</si>
  <si>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</si>
  <si>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</si>
  <si>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</si>
  <si>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</si>
  <si>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</si>
  <si>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</si>
  <si>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</si>
  <si>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</si>
  <si>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</si>
  <si>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</si>
  <si>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</si>
  <si>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</si>
  <si>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</si>
  <si>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</si>
  <si>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</si>
  <si>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</si>
  <si>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</si>
  <si>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</si>
  <si>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</si>
  <si>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</si>
  <si>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</si>
  <si>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</si>
  <si>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</si>
  <si>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</si>
  <si>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</si>
  <si>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</si>
  <si>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</si>
  <si>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</si>
  <si>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</si>
  <si>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</si>
  <si>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</si>
  <si>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</si>
  <si>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</si>
  <si>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</si>
  <si>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</si>
  <si>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</si>
  <si>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</si>
  <si>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</si>
  <si>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</si>
  <si>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</si>
  <si>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</si>
  <si>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</si>
  <si>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</si>
  <si>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</si>
  <si>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</si>
  <si>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</si>
  <si>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</si>
  <si>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</si>
  <si>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</si>
  <si>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</si>
  <si>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</si>
  <si>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</si>
  <si>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</si>
  <si>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</si>
  <si>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</si>
  <si>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</si>
  <si>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</si>
  <si>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</si>
  <si>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</si>
  <si>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</si>
  <si>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</si>
  <si>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</si>
  <si>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</si>
  <si>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</si>
  <si>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</si>
  <si>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</si>
  <si>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</si>
  <si>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</si>
  <si>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</si>
  <si>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</si>
  <si>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</si>
  <si>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</si>
  <si>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</si>
  <si>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</si>
  <si>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</si>
  <si>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</si>
  <si>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</si>
  <si>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</si>
  <si>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</si>
  <si>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</si>
  <si>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</si>
  <si>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</si>
  <si>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</si>
  <si>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</si>
  <si>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</si>
  <si>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</si>
  <si>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</si>
  <si>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</si>
  <si>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</si>
  <si>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</si>
  <si>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</si>
  <si>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</si>
  <si>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</si>
  <si>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</si>
  <si>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</si>
  <si>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</si>
  <si>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</si>
  <si>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</si>
  <si>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</si>
  <si>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</si>
  <si>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</si>
  <si>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</si>
  <si>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</si>
  <si>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</si>
  <si>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</si>
  <si>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</si>
  <si>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</si>
  <si>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</si>
  <si>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</si>
  <si>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</si>
  <si>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</si>
  <si>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</si>
  <si>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</si>
  <si>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</si>
  <si>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</si>
  <si>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</si>
  <si>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</si>
  <si>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</si>
  <si>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</si>
  <si>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</si>
  <si>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</si>
  <si>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</si>
  <si>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</si>
  <si>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</si>
  <si>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</si>
  <si>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</si>
  <si>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</si>
  <si>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</si>
  <si>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</si>
  <si>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</si>
  <si>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</si>
  <si>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</si>
  <si>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</si>
  <si>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</si>
  <si>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</si>
  <si>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</si>
  <si>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</si>
  <si>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</si>
  <si>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</si>
  <si>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</si>
  <si>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</si>
  <si>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</si>
  <si>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</si>
  <si>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</si>
  <si>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</si>
  <si>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</si>
  <si>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</si>
  <si>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</si>
  <si>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</si>
  <si>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</si>
  <si>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</si>
  <si>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</si>
  <si>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</si>
  <si>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</si>
  <si>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</si>
  <si>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</si>
  <si>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</si>
  <si>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</si>
  <si>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</si>
  <si>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</si>
  <si>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</si>
  <si>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</si>
  <si>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</si>
  <si>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</si>
  <si>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</si>
  <si>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</si>
  <si>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</si>
  <si>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</si>
  <si>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</si>
  <si>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</si>
  <si>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</si>
  <si>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</si>
  <si>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</si>
  <si>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</si>
  <si>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</si>
  <si>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</si>
  <si>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</si>
  <si>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</si>
  <si>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</si>
  <si>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</si>
  <si>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</si>
  <si>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</si>
  <si>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</si>
  <si>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</si>
  <si>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</si>
  <si>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</si>
  <si>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</si>
  <si>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</si>
  <si>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</si>
  <si>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</si>
  <si>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</si>
  <si>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</si>
  <si>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</si>
  <si>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</si>
  <si>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</si>
  <si>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</si>
  <si>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</si>
  <si>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</si>
  <si>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</si>
  <si>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</si>
  <si>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</si>
  <si>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</si>
  <si>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</si>
  <si>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</si>
  <si>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</si>
  <si>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</si>
  <si>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</si>
  <si>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</si>
  <si>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</si>
  <si>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</si>
  <si>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</si>
  <si>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</si>
  <si>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</si>
  <si>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</si>
  <si>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</si>
  <si>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</si>
  <si>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</si>
  <si>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</si>
  <si>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</si>
  <si>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</si>
  <si>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</si>
  <si>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</si>
  <si>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</si>
  <si>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</si>
  <si>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</si>
  <si>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</si>
  <si>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</si>
  <si>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</si>
  <si>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</si>
  <si>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</si>
  <si>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</si>
  <si>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</si>
  <si>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</si>
  <si>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</si>
  <si>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</si>
  <si>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</si>
  <si>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</si>
  <si>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</si>
  <si>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</si>
  <si>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</si>
  <si>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</si>
  <si>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</si>
  <si>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</si>
  <si>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</si>
  <si>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</si>
  <si>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</si>
  <si>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</si>
  <si>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</si>
  <si>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</si>
  <si>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</si>
  <si>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</si>
  <si>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</si>
  <si>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</si>
  <si>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</si>
  <si>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</si>
  <si>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</si>
  <si>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</si>
  <si>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</si>
  <si>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</si>
  <si>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</si>
  <si>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</si>
  <si>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</si>
  <si>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</si>
  <si>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</si>
  <si>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</si>
  <si>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</si>
  <si>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</si>
  <si>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</si>
  <si>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</si>
  <si>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</si>
  <si>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</si>
  <si>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</si>
  <si>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</si>
  <si>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</si>
  <si>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</si>
  <si>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</si>
  <si>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</si>
  <si>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</si>
  <si>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</si>
  <si>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</si>
  <si>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</si>
  <si>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</si>
  <si>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</si>
  <si>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</si>
  <si>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</si>
  <si>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</si>
  <si>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</si>
  <si>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</si>
  <si>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</si>
  <si>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</si>
  <si>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</si>
  <si>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</si>
  <si>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</si>
  <si>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</si>
  <si>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</si>
  <si>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</si>
  <si>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</si>
  <si>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</si>
  <si>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</si>
  <si>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</si>
  <si>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</si>
  <si>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</si>
  <si>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</si>
  <si>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</si>
  <si>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</si>
  <si>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</si>
  <si>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</si>
  <si>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</si>
  <si>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</si>
  <si>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</si>
  <si>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</si>
  <si>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</si>
  <si>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</si>
  <si>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</si>
  <si>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</si>
  <si>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</si>
  <si>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</si>
  <si>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</si>
  <si>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</si>
  <si>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</si>
  <si>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</si>
  <si>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</si>
  <si>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</si>
  <si>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</si>
  <si>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</si>
  <si>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</si>
  <si>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</si>
  <si>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</si>
  <si>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</si>
  <si>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</si>
  <si>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</si>
  <si>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</si>
  <si>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</si>
  <si>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</si>
  <si>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</si>
  <si>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</si>
  <si>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</si>
  <si>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</si>
  <si>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</si>
  <si>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</si>
  <si>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</si>
  <si>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</si>
  <si>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</si>
  <si>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</si>
  <si>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</si>
  <si>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</si>
  <si>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</si>
  <si>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</si>
  <si>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</si>
  <si>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</si>
  <si>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</si>
  <si>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</si>
  <si>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</si>
  <si>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</si>
  <si>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</si>
  <si>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</si>
  <si>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</si>
  <si>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</si>
  <si>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</si>
  <si>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</si>
  <si>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</si>
  <si>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</si>
  <si>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</si>
  <si>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</si>
  <si>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</si>
  <si>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</si>
  <si>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</si>
  <si>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</si>
  <si>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</si>
  <si>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</si>
  <si>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</si>
  <si>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</si>
  <si>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</si>
  <si>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</si>
  <si>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</si>
  <si>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</si>
  <si>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</si>
  <si>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</si>
  <si>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</si>
  <si>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</si>
  <si>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</si>
  <si>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</si>
  <si>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</si>
  <si>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</si>
  <si>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</si>
  <si>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</si>
  <si>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</si>
  <si>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</si>
  <si>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</si>
  <si>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</si>
  <si>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</si>
  <si>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</si>
  <si>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</si>
  <si>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</si>
  <si>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</si>
  <si>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</si>
  <si>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</si>
  <si>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</si>
  <si>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</si>
  <si>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</si>
  <si>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</si>
  <si>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</si>
  <si>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</si>
  <si>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</si>
  <si>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</si>
  <si>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</si>
  <si>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</si>
  <si>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</si>
  <si>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</si>
  <si>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</si>
  <si>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</si>
  <si>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</si>
  <si>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</si>
  <si>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</si>
  <si>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</si>
  <si>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</si>
  <si>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</si>
  <si>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</si>
  <si>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</si>
  <si>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</si>
  <si>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</si>
  <si>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</si>
  <si>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</si>
  <si>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</si>
  <si>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</si>
  <si>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</si>
  <si>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</si>
  <si>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</si>
  <si>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</si>
  <si>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</si>
  <si>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</si>
  <si>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</si>
  <si>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</si>
  <si>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</si>
  <si>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</si>
  <si>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</si>
  <si>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</si>
  <si>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</si>
  <si>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</si>
  <si>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</si>
  <si>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</si>
  <si>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</si>
  <si>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</si>
  <si>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</si>
  <si>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</si>
  <si>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</si>
  <si>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</si>
  <si>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</si>
  <si>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</si>
  <si>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</si>
  <si>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</si>
  <si>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</si>
  <si>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</si>
  <si>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</si>
  <si>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</si>
  <si>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</si>
  <si>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</si>
  <si>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</si>
  <si>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</si>
  <si>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</si>
  <si>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</si>
  <si>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</si>
  <si>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</si>
  <si>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</si>
  <si>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</si>
  <si>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</si>
  <si>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</si>
  <si>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</si>
  <si>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</si>
  <si>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</si>
  <si>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</si>
  <si>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</si>
  <si>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</si>
  <si>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</si>
  <si>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</si>
  <si>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</si>
  <si>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</si>
  <si>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</si>
  <si>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</si>
  <si>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</si>
  <si>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</si>
  <si>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</si>
  <si>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</si>
  <si>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</si>
  <si>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</si>
  <si>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</si>
  <si>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</si>
  <si>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</si>
  <si>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</si>
  <si>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</si>
  <si>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</si>
  <si>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</si>
  <si>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</si>
  <si>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</si>
  <si>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</si>
  <si>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</si>
  <si>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</si>
  <si>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</si>
  <si>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</si>
  <si>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</si>
  <si>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</si>
  <si>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</si>
  <si>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</si>
  <si>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</si>
  <si>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</si>
  <si>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</si>
  <si>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</si>
  <si>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</si>
  <si>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</si>
  <si>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</si>
  <si>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</si>
  <si>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</si>
  <si>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</si>
  <si>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</si>
  <si>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</si>
  <si>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</si>
  <si>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</si>
  <si>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</si>
  <si>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</si>
  <si>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</si>
  <si>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</si>
  <si>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</si>
  <si>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</si>
  <si>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</si>
  <si>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</si>
  <si>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</si>
  <si>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</si>
  <si>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</si>
  <si>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</si>
  <si>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</si>
  <si>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</si>
  <si>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</si>
  <si>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</si>
  <si>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</si>
  <si>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</si>
  <si>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</si>
  <si>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</si>
  <si>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</si>
  <si>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</si>
  <si>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</si>
  <si>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</si>
  <si>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</si>
  <si>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</si>
  <si>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</si>
  <si>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</si>
  <si>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</si>
  <si>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</si>
  <si>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</si>
  <si>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</si>
  <si>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</si>
  <si>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</si>
  <si>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</si>
  <si>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</si>
  <si>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</si>
  <si>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</si>
  <si>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</si>
  <si>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</si>
  <si>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</si>
  <si>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</si>
  <si>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</si>
  <si>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</si>
  <si>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</si>
  <si>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</si>
  <si>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</si>
  <si>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</si>
  <si>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</si>
  <si>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</si>
  <si>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</si>
  <si>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</si>
  <si>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</si>
  <si>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</si>
  <si>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</si>
  <si>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</si>
  <si>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</si>
  <si>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</si>
  <si>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</si>
  <si>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</si>
  <si>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</si>
  <si>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</si>
  <si>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</si>
  <si>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</si>
  <si>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</si>
  <si>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</si>
  <si>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</si>
  <si>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</si>
  <si>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</si>
  <si>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</si>
  <si>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</si>
  <si>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</si>
  <si>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</si>
  <si>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</si>
  <si>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</si>
  <si>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</si>
  <si>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</si>
  <si>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</si>
  <si>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</si>
  <si>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</si>
  <si>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</si>
  <si>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</si>
  <si>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</si>
  <si>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</si>
  <si>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</si>
  <si>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</si>
  <si>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</si>
  <si>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</si>
  <si>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</si>
  <si>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</si>
  <si>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</si>
  <si>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</si>
  <si>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</si>
  <si>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</si>
  <si>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</si>
  <si>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</si>
  <si>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</si>
  <si>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</si>
  <si>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</si>
  <si>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</si>
  <si>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</si>
  <si>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</si>
  <si>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</si>
  <si>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</si>
  <si>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</si>
  <si>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</si>
  <si>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</si>
  <si>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</si>
  <si>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</si>
  <si>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</si>
  <si>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</si>
  <si>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</si>
  <si>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</si>
  <si>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</si>
  <si>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</si>
  <si>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</si>
  <si>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</si>
  <si>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</si>
  <si>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</si>
  <si>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</si>
  <si>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</si>
  <si>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</si>
  <si>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</si>
  <si>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</si>
  <si>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</si>
  <si>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</si>
  <si>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</si>
  <si>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</si>
  <si>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</si>
  <si>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</si>
  <si>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</si>
  <si>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</si>
  <si>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</si>
  <si>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</si>
  <si>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</si>
  <si>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</si>
  <si>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</si>
  <si>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</si>
  <si>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</si>
  <si>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</si>
  <si>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</si>
  <si>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</si>
  <si>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</si>
  <si>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</si>
  <si>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</si>
  <si>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</si>
  <si>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</si>
  <si>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</si>
  <si>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</si>
  <si>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</si>
  <si>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</si>
  <si>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</si>
  <si>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</si>
  <si>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</si>
  <si>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</si>
  <si>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</si>
  <si>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</si>
  <si>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</si>
  <si>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</si>
  <si>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</si>
  <si>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</si>
  <si>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</si>
  <si>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</si>
  <si>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</si>
  <si>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</si>
  <si>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</si>
  <si>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</si>
  <si>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</si>
  <si>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</si>
  <si>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</si>
  <si>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</si>
  <si>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</si>
  <si>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</si>
  <si>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</si>
  <si>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</si>
  <si>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</si>
  <si>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</si>
  <si>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</si>
  <si>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</si>
  <si>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</si>
  <si>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</si>
  <si>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</si>
  <si>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</si>
  <si>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</si>
  <si>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</si>
  <si>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</si>
  <si>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</si>
  <si>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</si>
  <si>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</si>
  <si>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</si>
  <si>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</si>
  <si>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</si>
  <si>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</si>
  <si>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</si>
  <si>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</si>
  <si>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</si>
  <si>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</si>
  <si>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</si>
  <si>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</si>
  <si>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</si>
  <si>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</si>
  <si>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</si>
  <si>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</si>
  <si>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</si>
  <si>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</si>
  <si>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</si>
  <si>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</si>
  <si>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</si>
  <si>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</si>
  <si>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</si>
  <si>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</si>
  <si>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</si>
  <si>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</si>
  <si>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</si>
  <si>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</si>
  <si>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</si>
  <si>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</si>
  <si>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</si>
  <si>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</si>
  <si>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</si>
  <si>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</si>
  <si>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</si>
  <si>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</si>
  <si>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</si>
  <si>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</si>
  <si>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</si>
  <si>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</si>
  <si>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</si>
  <si>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</si>
  <si>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</si>
  <si>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</si>
  <si>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</si>
  <si>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</si>
  <si>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</si>
  <si>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</si>
  <si>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</si>
  <si>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</si>
  <si>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</si>
  <si>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</si>
  <si>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</si>
  <si>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</si>
  <si>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</si>
  <si>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</si>
  <si>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</si>
  <si>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</si>
  <si>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</si>
  <si>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</si>
  <si>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</si>
  <si>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</si>
  <si>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</si>
  <si>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</si>
  <si>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</si>
  <si>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</si>
  <si>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</si>
  <si>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</si>
  <si>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</si>
  <si>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</si>
  <si>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</si>
  <si>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</si>
  <si>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</si>
  <si>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</si>
  <si>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</si>
  <si>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</si>
  <si>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</si>
  <si>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</si>
  <si>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</si>
  <si>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</si>
  <si>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</si>
  <si>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</si>
  <si>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</si>
  <si>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</si>
  <si>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</si>
  <si>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</si>
  <si>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</si>
  <si>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</si>
  <si>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</si>
  <si>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</si>
  <si>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</si>
  <si>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</si>
  <si>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</si>
  <si>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</si>
  <si>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</si>
  <si>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</si>
  <si>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</si>
  <si>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</si>
  <si>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</si>
  <si>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</si>
  <si>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</si>
  <si>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</si>
  <si>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</si>
  <si>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</si>
  <si>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</si>
  <si>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</si>
  <si>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</si>
  <si>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</si>
  <si>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</si>
  <si>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</si>
  <si>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</si>
  <si>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</si>
  <si>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</si>
  <si>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</si>
  <si>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</si>
  <si>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</si>
  <si>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</si>
  <si>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</si>
  <si>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</si>
  <si>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</si>
  <si>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</si>
  <si>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</si>
  <si>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</si>
  <si>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</si>
  <si>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</si>
  <si>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</si>
  <si>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</si>
  <si>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</si>
  <si>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</si>
  <si>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</si>
  <si>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</si>
  <si>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</si>
  <si>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</si>
  <si>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</si>
  <si>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</si>
  <si>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</si>
  <si>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</si>
  <si>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</si>
  <si>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</si>
  <si>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</si>
  <si>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</si>
  <si>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</si>
  <si>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</si>
  <si>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</si>
  <si>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</si>
  <si>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</si>
  <si>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</si>
  <si>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</si>
  <si>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</si>
  <si>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</si>
  <si>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</si>
  <si>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</si>
  <si>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</si>
  <si>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</si>
  <si>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</si>
  <si>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</si>
  <si>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</si>
  <si>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</si>
  <si>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</si>
  <si>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</si>
  <si>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</si>
  <si>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</si>
  <si>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</si>
  <si>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</si>
  <si>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</si>
  <si>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</si>
  <si>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</si>
  <si>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</si>
  <si>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</si>
  <si>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</si>
  <si>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</si>
  <si>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</si>
  <si>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</si>
  <si>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</si>
  <si>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</si>
  <si>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</si>
  <si>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</si>
  <si>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</si>
  <si>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</si>
  <si>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</si>
  <si>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</si>
  <si>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</si>
  <si>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</si>
  <si>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</si>
  <si>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</si>
  <si>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</si>
  <si>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</si>
  <si>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</si>
  <si>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</si>
  <si>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</si>
  <si>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</si>
  <si>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</si>
  <si>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</si>
  <si>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</si>
  <si>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</si>
  <si>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</si>
  <si>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</si>
  <si>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</si>
  <si>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</si>
  <si>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</si>
  <si>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</si>
  <si>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</si>
  <si>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</si>
  <si>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</si>
  <si>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</si>
  <si>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</si>
  <si>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</si>
  <si>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</si>
  <si>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</si>
  <si>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</si>
  <si>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</si>
  <si>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</si>
  <si>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</si>
  <si>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</si>
  <si>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</si>
  <si>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</si>
  <si>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</si>
  <si>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</si>
  <si>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</si>
  <si>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</si>
  <si>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</si>
  <si>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</si>
  <si>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</si>
  <si>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</si>
  <si>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</si>
  <si>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</si>
  <si>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</si>
  <si>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</si>
  <si>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</si>
  <si>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</si>
  <si>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</si>
  <si>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</si>
  <si>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</si>
  <si>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</si>
  <si>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</si>
  <si>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</si>
  <si>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</si>
  <si>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</si>
  <si>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</si>
  <si>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</si>
  <si>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</si>
  <si>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</si>
  <si>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</si>
  <si>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</si>
  <si>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</si>
  <si>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</si>
  <si>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</si>
  <si>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</si>
  <si>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</si>
  <si>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</si>
  <si>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</si>
  <si>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</si>
  <si>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</si>
  <si>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</si>
  <si>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</si>
  <si>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</si>
  <si>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</si>
  <si>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</si>
  <si>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</si>
  <si>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</si>
  <si>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</si>
  <si>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</si>
  <si>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</si>
  <si>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</si>
  <si>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</si>
  <si>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</si>
  <si>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</si>
  <si>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</si>
  <si>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</si>
  <si>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</si>
  <si>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</si>
  <si>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</si>
  <si>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</si>
  <si>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</si>
  <si>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</si>
  <si>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</si>
  <si>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</si>
  <si>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</si>
  <si>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</si>
  <si>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</si>
  <si>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</si>
  <si>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</si>
  <si>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</si>
  <si>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</si>
  <si>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</si>
  <si>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</si>
  <si>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</si>
  <si>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</si>
  <si>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</si>
  <si>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</si>
  <si>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</si>
  <si>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</si>
  <si>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</si>
  <si>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</si>
  <si>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</si>
  <si>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</si>
  <si>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</si>
  <si>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</si>
  <si>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</si>
  <si>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</si>
  <si>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</si>
  <si>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</si>
  <si>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</si>
  <si>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</si>
  <si>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</si>
  <si>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</si>
  <si>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</si>
  <si>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</si>
  <si>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</si>
  <si>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</si>
  <si>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</si>
  <si>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</si>
  <si>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</si>
  <si>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</si>
  <si>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</si>
  <si>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</si>
  <si>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</si>
  <si>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</si>
  <si>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</si>
  <si>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</si>
  <si>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</si>
  <si>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</si>
  <si>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</si>
  <si>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</si>
  <si>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</si>
  <si>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</si>
  <si>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</si>
  <si>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</si>
  <si>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</si>
  <si>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</si>
  <si>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</si>
  <si>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</si>
  <si>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</si>
  <si>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</si>
  <si>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</si>
  <si>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</si>
  <si>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</si>
  <si>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</si>
  <si>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</si>
  <si>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</si>
  <si>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</si>
  <si>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</si>
  <si>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</si>
  <si>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</si>
  <si>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</si>
  <si>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</si>
  <si>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</si>
  <si>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</si>
  <si>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</si>
  <si>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</si>
  <si>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</si>
  <si>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</si>
  <si>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</si>
  <si>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</si>
  <si>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</si>
  <si>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</si>
  <si>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</si>
  <si>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</si>
  <si>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</si>
  <si>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</si>
  <si>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</si>
  <si>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</si>
  <si>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</si>
  <si>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</si>
  <si>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</si>
  <si>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</si>
  <si>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</si>
  <si>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</si>
  <si>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</si>
  <si>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</si>
  <si>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</si>
  <si>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</si>
  <si>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</si>
  <si>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</si>
  <si>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</si>
  <si>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</si>
  <si>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</si>
  <si>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</si>
  <si>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</si>
  <si>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</si>
  <si>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</si>
  <si>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</si>
  <si>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</si>
  <si>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</si>
  <si>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</si>
  <si>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</si>
  <si>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</si>
  <si>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</si>
  <si>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</si>
  <si>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</si>
  <si>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</si>
  <si>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</si>
  <si>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</si>
  <si>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</si>
  <si>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</si>
  <si>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</si>
  <si>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</si>
  <si>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</si>
  <si>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</si>
  <si>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</si>
  <si>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</si>
  <si>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</si>
  <si>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</si>
  <si>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</si>
  <si>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</si>
  <si>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</si>
  <si>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</si>
  <si>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</si>
  <si>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</si>
  <si>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</si>
  <si>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</si>
  <si>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</si>
  <si>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</si>
  <si>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</si>
  <si>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</si>
  <si>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</si>
  <si>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</si>
  <si>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</si>
  <si>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</si>
  <si>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</si>
  <si>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</si>
  <si>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</si>
  <si>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</si>
  <si>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</si>
  <si>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</si>
  <si>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</si>
  <si>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</si>
  <si>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</si>
  <si>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</si>
  <si>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</si>
  <si>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</si>
  <si>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</si>
  <si>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</si>
  <si>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</si>
  <si>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</si>
  <si>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</si>
  <si>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</si>
  <si>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</si>
  <si>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</si>
  <si>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</si>
  <si>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</si>
  <si>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</si>
  <si>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</si>
  <si>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</si>
  <si>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</si>
  <si>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</si>
  <si>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</si>
  <si>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</si>
  <si>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</si>
  <si>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</si>
  <si>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</si>
  <si>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</si>
  <si>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</si>
  <si>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</si>
  <si>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</si>
  <si>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</si>
  <si>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</si>
  <si>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</si>
  <si>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</si>
  <si>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</si>
  <si>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</si>
  <si>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</si>
  <si>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</si>
  <si>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</si>
  <si>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</si>
  <si>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</si>
  <si>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</si>
  <si>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</si>
  <si>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</si>
  <si>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</si>
  <si>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</si>
  <si>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</si>
  <si>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</si>
  <si>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</si>
  <si>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</si>
  <si>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</si>
  <si>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</si>
  <si>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</si>
  <si>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</si>
  <si>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</si>
  <si>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</si>
  <si>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</si>
  <si>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</si>
  <si>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</si>
  <si>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</si>
  <si>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</si>
  <si>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</si>
  <si>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</si>
  <si>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</si>
  <si>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</si>
  <si>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</si>
  <si>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</si>
  <si>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</si>
  <si>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</si>
  <si>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</si>
  <si>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</si>
  <si>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</si>
  <si>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</si>
  <si>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</si>
  <si>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</si>
  <si>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</si>
  <si>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</si>
  <si>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</si>
  <si>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</si>
  <si>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</si>
  <si>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</si>
  <si>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</si>
  <si>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</si>
  <si>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</si>
  <si>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</si>
  <si>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</si>
  <si>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</si>
  <si>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</si>
  <si>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</si>
  <si>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</si>
  <si>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</si>
  <si>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</si>
  <si>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</si>
  <si>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</si>
  <si>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</si>
  <si>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</si>
  <si>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</si>
  <si>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</si>
  <si>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</si>
  <si>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</si>
  <si>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</si>
  <si>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</si>
  <si>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</si>
  <si>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</si>
  <si>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</si>
  <si>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</si>
  <si>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</si>
  <si>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</si>
  <si>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</si>
  <si>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</si>
  <si>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</si>
  <si>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</si>
  <si>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</si>
  <si>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</si>
  <si>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</si>
  <si>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</si>
  <si>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</si>
  <si>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</si>
  <si>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</si>
  <si>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</si>
  <si>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</si>
  <si>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</si>
  <si>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</si>
  <si>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</si>
  <si>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</si>
  <si>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</si>
  <si>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</si>
  <si>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</si>
  <si>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</si>
  <si>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</si>
  <si>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</si>
  <si>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</si>
  <si>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</si>
  <si>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</si>
  <si>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</si>
  <si>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</si>
  <si>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</si>
  <si>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</si>
  <si>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</si>
  <si>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</si>
  <si>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</si>
  <si>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</si>
  <si>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</si>
  <si>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</si>
  <si>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</si>
  <si>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</si>
  <si>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</si>
  <si>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</si>
  <si>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</si>
  <si>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</si>
  <si>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</si>
  <si>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</si>
  <si>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</si>
  <si>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</si>
  <si>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</si>
  <si>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</si>
  <si>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</si>
  <si>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</si>
  <si>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</si>
  <si>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</si>
  <si>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</si>
  <si>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</si>
  <si>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</si>
  <si>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</si>
  <si>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</si>
  <si>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</si>
  <si>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</si>
  <si>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</si>
  <si>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</si>
  <si>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</si>
  <si>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</si>
  <si>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</si>
  <si>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</si>
  <si>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</si>
  <si>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</si>
  <si>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</si>
  <si>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</si>
  <si>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</si>
  <si>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</si>
  <si>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</si>
  <si>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</si>
  <si>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</si>
  <si>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</si>
  <si>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</si>
  <si>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</si>
  <si>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</si>
  <si>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</si>
  <si>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</si>
  <si>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</si>
  <si>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</si>
  <si>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</si>
  <si>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</si>
  <si>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</si>
  <si>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</si>
  <si>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</si>
  <si>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</si>
  <si>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</si>
  <si>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</si>
  <si>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</si>
  <si>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</si>
  <si>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</si>
  <si>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</si>
  <si>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</si>
  <si>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</si>
  <si>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</si>
  <si>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</si>
  <si>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</si>
  <si>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</si>
  <si>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</si>
  <si>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</si>
  <si>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</si>
  <si>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</si>
  <si>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</si>
  <si>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</si>
  <si>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</si>
  <si>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</si>
  <si>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</si>
  <si>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</si>
  <si>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</si>
  <si>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</si>
  <si>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</si>
  <si>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</si>
  <si>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</si>
  <si>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</si>
  <si>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</si>
  <si>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</si>
  <si>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</si>
  <si>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</si>
  <si>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</si>
  <si>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</si>
  <si>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</si>
  <si>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</si>
  <si>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</si>
  <si>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</si>
  <si>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</si>
  <si>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</si>
  <si>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</si>
  <si>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</si>
  <si>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</si>
  <si>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</si>
  <si>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</si>
  <si>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</si>
  <si>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</si>
  <si>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</si>
  <si>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</si>
  <si>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</si>
  <si>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</si>
  <si>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</si>
  <si>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</si>
  <si>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</si>
  <si>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</si>
  <si>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</si>
  <si>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</si>
  <si>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</si>
  <si>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</si>
  <si>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</si>
  <si>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</si>
  <si>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</si>
  <si>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</si>
  <si>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</si>
  <si>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</si>
  <si>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</si>
  <si>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</si>
  <si>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</si>
  <si>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</si>
  <si>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</si>
  <si>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</si>
  <si>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</si>
  <si>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</si>
  <si>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</si>
  <si>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</si>
  <si>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</si>
  <si>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</si>
  <si>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</si>
  <si>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</si>
  <si>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</si>
  <si>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</si>
  <si>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</si>
  <si>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</si>
  <si>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</si>
  <si>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</si>
  <si>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</si>
  <si>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</si>
  <si>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</si>
  <si>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</si>
  <si>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</si>
  <si>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</si>
  <si>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</si>
  <si>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</si>
  <si>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</si>
  <si>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</si>
  <si>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</si>
  <si>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</si>
  <si>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</si>
  <si>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</si>
  <si>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</si>
  <si>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</si>
  <si>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</si>
  <si>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</si>
  <si>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</si>
  <si>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</si>
  <si>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</si>
  <si>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</si>
  <si>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</si>
  <si>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</si>
  <si>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</si>
  <si>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</si>
  <si>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</si>
  <si>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</si>
  <si>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</si>
  <si>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</si>
  <si>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</si>
  <si>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</si>
  <si>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</si>
  <si>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</si>
  <si>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</si>
  <si>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</si>
  <si>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</si>
  <si>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</si>
  <si>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</si>
  <si>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</si>
  <si>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</si>
  <si>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</si>
  <si>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</si>
  <si>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</si>
  <si>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</si>
  <si>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</si>
  <si>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</si>
  <si>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</si>
  <si>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</si>
  <si>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</si>
  <si>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</si>
  <si>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</si>
  <si>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</si>
  <si>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</si>
  <si>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</si>
  <si>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</si>
  <si>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</si>
  <si>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</si>
  <si>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</si>
  <si>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</si>
  <si>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</si>
  <si>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</si>
  <si>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</si>
  <si>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</si>
  <si>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</si>
  <si>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</si>
  <si>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</si>
  <si>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</si>
  <si>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</si>
  <si>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</si>
  <si>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</si>
  <si>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</si>
  <si>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</si>
  <si>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</si>
  <si>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</si>
  <si>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</si>
  <si>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</si>
  <si>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</si>
  <si>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</si>
  <si>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</si>
  <si>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</si>
  <si>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</si>
  <si>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</si>
  <si>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</si>
  <si>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</si>
  <si>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</si>
  <si>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</si>
  <si>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</si>
  <si>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</si>
  <si>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</si>
  <si>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</si>
  <si>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</si>
  <si>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</si>
  <si>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</si>
  <si>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</si>
  <si>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</si>
  <si>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</si>
  <si>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</si>
  <si>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</si>
  <si>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</si>
  <si>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</si>
  <si>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</si>
  <si>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</si>
  <si>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</si>
  <si>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</si>
  <si>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</si>
  <si>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</si>
  <si>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</si>
  <si>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</si>
  <si>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</si>
  <si>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</si>
  <si>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</si>
  <si>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</si>
  <si>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</si>
  <si>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</si>
  <si>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</si>
  <si>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</si>
  <si>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</si>
  <si>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</si>
  <si>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</si>
  <si>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</si>
  <si>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</si>
  <si>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</si>
  <si>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</si>
  <si>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</si>
  <si>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</si>
  <si>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</si>
  <si>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</si>
  <si>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</si>
  <si>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</si>
  <si>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</si>
  <si>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</si>
  <si>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</si>
  <si>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</si>
  <si>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</si>
  <si>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</si>
  <si>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</si>
  <si>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</si>
  <si>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</si>
  <si>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</si>
  <si>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</si>
  <si>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</si>
  <si>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</si>
  <si>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</si>
  <si>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</si>
  <si>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</si>
  <si>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</si>
  <si>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</si>
  <si>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</si>
  <si>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</si>
  <si>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</si>
  <si>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</si>
  <si>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</si>
  <si>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</si>
  <si>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</si>
  <si>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</si>
  <si>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</si>
  <si>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</si>
  <si>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</si>
  <si>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</si>
  <si>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</si>
  <si>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</si>
  <si>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</si>
  <si>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</si>
  <si>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</si>
  <si>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</si>
  <si>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</si>
  <si>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</si>
  <si>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</si>
  <si>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</si>
  <si>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</si>
  <si>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</si>
  <si>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</si>
  <si>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</si>
  <si>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</si>
  <si>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</si>
  <si>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</si>
  <si>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</si>
  <si>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</si>
  <si>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</si>
  <si>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</si>
  <si>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</si>
  <si>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</si>
  <si>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</si>
  <si>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</si>
  <si>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</si>
  <si>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</si>
  <si>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</si>
  <si>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</si>
  <si>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</si>
  <si>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</si>
  <si>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</si>
  <si>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</si>
  <si>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</si>
  <si>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</si>
  <si>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</si>
  <si>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</si>
  <si>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</si>
  <si>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</si>
  <si>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</si>
  <si>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</si>
  <si>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</si>
  <si>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</si>
  <si>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</si>
  <si>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</si>
  <si>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</si>
  <si>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</si>
  <si>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</si>
  <si>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</si>
  <si>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</si>
  <si>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</si>
  <si>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</si>
  <si>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</si>
  <si>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</si>
  <si>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</si>
  <si>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</si>
  <si>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</si>
  <si>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</si>
  <si>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</si>
  <si>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</si>
  <si>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</si>
  <si>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</si>
  <si>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</si>
  <si>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</si>
  <si>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</si>
  <si>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</si>
  <si>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</si>
  <si>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</si>
  <si>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</si>
  <si>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</si>
  <si>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</si>
  <si>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</si>
  <si>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</si>
  <si>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</si>
  <si>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</si>
  <si>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</si>
  <si>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</si>
  <si>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</si>
  <si>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</si>
  <si>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</si>
  <si>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</si>
  <si>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</si>
  <si>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</si>
  <si>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</si>
  <si>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</si>
  <si>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</si>
  <si>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</si>
  <si>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</si>
  <si>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</si>
  <si>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</si>
  <si>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</si>
  <si>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</si>
  <si>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</si>
  <si>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</si>
  <si>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</si>
  <si>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</si>
  <si>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</si>
  <si>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</si>
  <si>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</si>
  <si>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</si>
  <si>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</si>
  <si>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</si>
  <si>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</si>
  <si>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</si>
  <si>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</si>
  <si>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</si>
  <si>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</si>
  <si>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</si>
  <si>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</si>
  <si>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</si>
  <si>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</si>
  <si>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</si>
  <si>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</si>
  <si>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</si>
  <si>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</si>
  <si>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</si>
  <si>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</si>
  <si>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</si>
  <si>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</si>
  <si>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</si>
  <si>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</si>
  <si>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</si>
  <si>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</si>
  <si>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</si>
  <si>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</si>
  <si>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</si>
  <si>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</si>
  <si>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</si>
  <si>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</si>
  <si>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</si>
  <si>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</si>
  <si>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</si>
  <si>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</si>
  <si>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</si>
  <si>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</si>
  <si>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</si>
  <si>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</si>
  <si>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</si>
  <si>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</si>
  <si>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</si>
  <si>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</si>
  <si>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</si>
  <si>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</si>
  <si>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</si>
  <si>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</si>
  <si>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</si>
  <si>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</si>
  <si>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</si>
  <si>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</si>
  <si>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</si>
  <si>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</si>
  <si>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</si>
  <si>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</si>
  <si>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</si>
  <si>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</si>
  <si>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</si>
  <si>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</si>
  <si>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</si>
  <si>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</si>
  <si>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</si>
  <si>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</si>
  <si>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</si>
  <si>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</si>
  <si>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</si>
  <si>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</si>
  <si>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</si>
  <si>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</si>
  <si>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</si>
  <si>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</si>
  <si>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</si>
  <si>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</si>
  <si>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</si>
  <si>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</si>
  <si>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</si>
  <si>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</si>
  <si>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</si>
  <si>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</si>
  <si>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</si>
  <si>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</si>
  <si>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</si>
  <si>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</si>
  <si>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</si>
  <si>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</si>
  <si>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</si>
  <si>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</si>
  <si>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</si>
  <si>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</si>
  <si>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</si>
  <si>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</si>
  <si>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</si>
  <si>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</si>
  <si>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</si>
  <si>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</si>
  <si>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</si>
  <si>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</si>
  <si>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</si>
  <si>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</si>
  <si>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</si>
  <si>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</si>
  <si>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</si>
  <si>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</si>
  <si>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</si>
  <si>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</si>
  <si>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</si>
  <si>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</si>
  <si>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</si>
  <si>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</si>
  <si>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</si>
  <si>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</si>
  <si>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</si>
  <si>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</si>
  <si>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</si>
  <si>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</si>
  <si>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</si>
  <si>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</si>
  <si>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</si>
  <si>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</si>
  <si>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</si>
  <si>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</si>
  <si>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</si>
  <si>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</si>
  <si>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</si>
  <si>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</si>
  <si>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</si>
  <si>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</si>
  <si>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</si>
  <si>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</si>
  <si>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</si>
  <si>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</si>
  <si>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</si>
  <si>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</si>
  <si>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</si>
  <si>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</si>
  <si>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</si>
  <si>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</si>
  <si>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</si>
  <si>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</si>
  <si>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</si>
  <si>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</si>
  <si>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</si>
  <si>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</si>
  <si>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</si>
  <si>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</si>
  <si>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</si>
  <si>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</si>
  <si>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</si>
  <si>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</si>
  <si>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</si>
  <si>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</si>
  <si>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</si>
  <si>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</si>
  <si>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</si>
  <si>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</si>
  <si>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</si>
  <si>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</si>
  <si>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</si>
  <si>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</si>
  <si>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</si>
  <si>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</si>
  <si>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</si>
  <si>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</si>
  <si>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</si>
  <si>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</si>
  <si>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</si>
  <si>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</si>
  <si>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</si>
  <si>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</si>
  <si>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</si>
  <si>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</si>
  <si>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</si>
  <si>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</si>
  <si>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</si>
  <si>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</si>
  <si>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</si>
  <si>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</si>
  <si>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</si>
  <si>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</si>
  <si>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</si>
  <si>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</si>
  <si>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</si>
  <si>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</si>
  <si>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</si>
  <si>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</si>
  <si>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</si>
  <si>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</si>
  <si>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</si>
  <si>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</si>
  <si>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</si>
  <si>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</si>
  <si>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</si>
  <si>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</si>
  <si>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</si>
  <si>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</si>
  <si>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</si>
  <si>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</si>
  <si>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</si>
  <si>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</si>
  <si>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</si>
  <si>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</si>
  <si>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</si>
  <si>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</si>
  <si>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</si>
  <si>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</si>
  <si>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</si>
  <si>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</si>
  <si>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</si>
  <si>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</si>
  <si>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</si>
  <si>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</si>
  <si>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</si>
  <si>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</si>
  <si>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</si>
  <si>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</si>
  <si>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</si>
  <si>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</si>
  <si>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</si>
  <si>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</si>
  <si>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</si>
  <si>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</si>
  <si>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</si>
  <si>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</si>
  <si>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</si>
  <si>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</si>
  <si>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</si>
  <si>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</si>
  <si>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</si>
  <si>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</si>
  <si>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</si>
  <si>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</si>
  <si>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</si>
  <si>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</si>
  <si>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</si>
  <si>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</si>
  <si>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</si>
  <si>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</si>
  <si>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</si>
  <si>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</si>
  <si>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</si>
  <si>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</si>
  <si>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</si>
  <si>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</si>
  <si>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</si>
  <si>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</si>
  <si>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</si>
  <si>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</si>
  <si>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</si>
  <si>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</si>
  <si>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</si>
  <si>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</si>
  <si>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</si>
  <si>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</si>
  <si>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</si>
  <si>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</si>
  <si>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</si>
  <si>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</si>
  <si>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</si>
  <si>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</si>
  <si>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</si>
  <si>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</si>
  <si>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</si>
  <si>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</si>
  <si>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</si>
  <si>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</si>
  <si>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</si>
  <si>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</si>
  <si>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</si>
  <si>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</si>
  <si>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</si>
  <si>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</si>
  <si>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</si>
  <si>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</si>
  <si>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</si>
  <si>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</si>
  <si>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</si>
  <si>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</si>
  <si>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</si>
  <si>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</si>
  <si>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</si>
  <si>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</si>
  <si>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</si>
  <si>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</si>
  <si>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</si>
  <si>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</si>
  <si>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</si>
  <si>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</si>
  <si>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</si>
  <si>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</si>
  <si>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</si>
  <si>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</si>
  <si>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</si>
  <si>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</si>
  <si>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</si>
  <si>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</si>
  <si>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</si>
  <si>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</si>
  <si>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</si>
  <si>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</si>
  <si>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</si>
  <si>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</si>
  <si>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</si>
  <si>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</si>
  <si>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</si>
  <si>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</si>
  <si>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</si>
  <si>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</si>
  <si>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</si>
  <si>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</si>
  <si>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</si>
  <si>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</si>
  <si>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</si>
  <si>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</si>
  <si>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</si>
  <si>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</si>
  <si>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</si>
  <si>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</si>
  <si>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</si>
  <si>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</si>
  <si>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</si>
  <si>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</si>
  <si>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</si>
  <si>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</si>
  <si>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</si>
  <si>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</si>
  <si>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</si>
  <si>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</si>
  <si>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</si>
  <si>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</si>
  <si>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</si>
  <si>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</si>
  <si>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</si>
  <si>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</si>
  <si>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</si>
  <si>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</si>
  <si>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</si>
  <si>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</si>
  <si>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</si>
  <si>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</si>
  <si>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</si>
  <si>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</si>
  <si>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</si>
  <si>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</si>
  <si>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</si>
  <si>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</si>
  <si>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</si>
  <si>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</si>
  <si>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</si>
  <si>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</si>
  <si>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</si>
  <si>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</si>
  <si>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</si>
  <si>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</si>
  <si>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</si>
  <si>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</si>
  <si>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</si>
  <si>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</si>
  <si>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</si>
  <si>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</si>
  <si>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</si>
  <si>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</si>
  <si>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</si>
  <si>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</si>
  <si>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</si>
  <si>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</si>
  <si>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</si>
  <si>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</si>
  <si>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</si>
  <si>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</si>
  <si>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</si>
  <si>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</si>
  <si>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</si>
  <si>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</si>
  <si>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</si>
  <si>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</si>
  <si>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</si>
  <si>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</si>
  <si>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</si>
  <si>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</si>
  <si>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</si>
  <si>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</si>
  <si>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</si>
  <si>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</si>
  <si>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</si>
  <si>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</si>
  <si>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</si>
  <si>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</si>
  <si>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</si>
  <si>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</si>
  <si>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</si>
  <si>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</si>
  <si>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</si>
  <si>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</si>
  <si>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</si>
  <si>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</si>
  <si>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</si>
  <si>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</si>
  <si>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</si>
  <si>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</si>
  <si>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</si>
  <si>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</si>
  <si>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</si>
  <si>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</si>
  <si>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</si>
  <si>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</si>
  <si>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</si>
  <si>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</si>
  <si>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</si>
  <si>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</si>
  <si>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</si>
  <si>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</si>
  <si>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</si>
  <si>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</si>
  <si>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</si>
  <si>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</si>
  <si>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</si>
  <si>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</si>
  <si>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</si>
  <si>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</si>
  <si>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</si>
  <si>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</si>
  <si>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</si>
  <si>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</si>
  <si>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</si>
  <si>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</si>
  <si>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</si>
  <si>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</si>
  <si>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</si>
  <si>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</si>
  <si>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</si>
  <si>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</si>
  <si>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</si>
  <si>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</si>
  <si>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</si>
  <si>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</si>
  <si>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</si>
  <si>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</si>
  <si>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</si>
  <si>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</si>
  <si>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</si>
  <si>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</si>
  <si>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</si>
  <si>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</si>
  <si>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</si>
  <si>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</si>
  <si>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</si>
  <si>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</si>
  <si>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</si>
  <si>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</si>
  <si>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</si>
  <si>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</si>
  <si>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</si>
  <si>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</si>
  <si>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</si>
  <si>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</si>
  <si>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</si>
  <si>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</si>
  <si>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</si>
  <si>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</si>
  <si>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</si>
  <si>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</si>
  <si>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</si>
  <si>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</si>
  <si>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</si>
  <si>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</si>
  <si>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</si>
  <si>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</si>
  <si>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</si>
  <si>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</si>
  <si>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</si>
  <si>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</si>
  <si>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</si>
  <si>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</si>
  <si>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</si>
  <si>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</si>
  <si>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</si>
  <si>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</si>
  <si>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</si>
  <si>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</si>
  <si>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</si>
  <si>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</si>
  <si>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</si>
  <si>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</si>
  <si>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</si>
  <si>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</si>
  <si>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</si>
  <si>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</si>
  <si>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</si>
  <si>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</si>
  <si>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</si>
  <si>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</si>
  <si>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</si>
  <si>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</si>
  <si>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</si>
  <si>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</si>
  <si>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</si>
  <si>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</si>
  <si>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</si>
  <si>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</si>
  <si>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</si>
  <si>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</si>
  <si>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</si>
  <si>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</si>
  <si>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</si>
  <si>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</si>
  <si>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</si>
  <si>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</si>
  <si>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</si>
  <si>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</si>
  <si>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</si>
  <si>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</si>
  <si>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</si>
  <si>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</si>
  <si>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</si>
  <si>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</si>
  <si>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</si>
  <si>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</si>
  <si>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</si>
  <si>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</si>
  <si>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</si>
  <si>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</si>
  <si>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</si>
  <si>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</si>
  <si>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</si>
  <si>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</si>
  <si>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</si>
  <si>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</si>
  <si>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</si>
  <si>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</si>
  <si>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</si>
  <si>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</si>
  <si>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</si>
  <si>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</si>
  <si>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</si>
  <si>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</si>
  <si>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</si>
  <si>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</si>
  <si>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</si>
  <si>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</si>
  <si>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</si>
  <si>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</si>
  <si>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</si>
  <si>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</si>
  <si>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</si>
  <si>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</si>
  <si>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</si>
  <si>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</si>
  <si>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</si>
  <si>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</si>
  <si>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</si>
  <si>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</si>
  <si>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</si>
  <si>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</si>
  <si>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</si>
  <si>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</si>
  <si>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</si>
  <si>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</si>
  <si>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</si>
  <si>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</si>
  <si>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</si>
  <si>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</si>
  <si>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</si>
  <si>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</si>
  <si>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</si>
  <si>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</si>
  <si>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</si>
  <si>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</si>
  <si>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</si>
  <si>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</si>
  <si>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</si>
  <si>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</si>
  <si>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</si>
  <si>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</si>
  <si>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</si>
  <si>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</si>
  <si>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</si>
  <si>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</si>
  <si>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</si>
  <si>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</si>
  <si>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</si>
  <si>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</si>
  <si>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</si>
  <si>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</si>
  <si>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</si>
  <si>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</si>
  <si>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</si>
  <si>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</si>
  <si>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</si>
  <si>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</si>
  <si>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</si>
  <si>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</si>
  <si>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</si>
  <si>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</si>
  <si>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</si>
  <si>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</si>
  <si>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</si>
  <si>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</si>
  <si>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</si>
  <si>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</si>
  <si>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</si>
  <si>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</si>
  <si>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</si>
  <si>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</si>
  <si>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</si>
  <si>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</si>
  <si>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</si>
  <si>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</si>
  <si>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</si>
  <si>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</si>
  <si>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</si>
  <si>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</si>
  <si>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</si>
  <si>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</si>
  <si>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</si>
  <si>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</si>
  <si>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</si>
  <si>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</si>
  <si>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</si>
  <si>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</si>
  <si>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</si>
  <si>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</si>
  <si>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</si>
  <si>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</si>
  <si>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</si>
  <si>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</si>
  <si>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</si>
  <si>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</si>
  <si>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</si>
  <si>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</si>
  <si>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</si>
  <si>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</si>
  <si>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</si>
  <si>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</si>
  <si>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</si>
  <si>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</si>
  <si>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</si>
  <si>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</si>
  <si>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</si>
  <si>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</si>
  <si>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</si>
  <si>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</si>
  <si>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</si>
  <si>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</si>
  <si>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</si>
  <si>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</si>
  <si>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</si>
  <si>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</si>
  <si>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</si>
  <si>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</si>
  <si>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</si>
  <si>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</si>
  <si>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</si>
  <si>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</si>
  <si>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</si>
  <si>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</si>
  <si>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</si>
  <si>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</si>
  <si>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</si>
  <si>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</si>
  <si>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</si>
  <si>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</si>
  <si>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</si>
  <si>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</si>
  <si>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</si>
  <si>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</si>
  <si>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</si>
  <si>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</si>
  <si>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</si>
  <si>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</si>
  <si>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</si>
  <si>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</si>
  <si>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</si>
  <si>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</si>
  <si>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</si>
  <si>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</si>
  <si>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</si>
  <si>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</si>
  <si>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</si>
  <si>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</si>
  <si>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</si>
  <si>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</si>
  <si>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</si>
  <si>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</si>
  <si>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</si>
  <si>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</si>
  <si>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</si>
  <si>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</si>
  <si>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</si>
  <si>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</si>
  <si>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</si>
  <si>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</si>
  <si>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</si>
  <si>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</si>
  <si>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</si>
  <si>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</si>
  <si>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</si>
  <si>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</si>
  <si>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</si>
  <si>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</si>
  <si>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</si>
  <si>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</si>
  <si>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</si>
  <si>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</si>
  <si>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</si>
  <si>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</si>
  <si>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</si>
  <si>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</si>
  <si>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</si>
  <si>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</si>
  <si>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</si>
  <si>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</si>
  <si>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</si>
  <si>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</si>
  <si>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</si>
  <si>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</si>
  <si>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</si>
  <si>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</si>
  <si>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</si>
  <si>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</si>
  <si>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</si>
  <si>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</si>
  <si>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</si>
  <si>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</si>
  <si>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</si>
  <si>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</si>
  <si>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</si>
  <si>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</si>
  <si>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</si>
  <si>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</si>
  <si>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</si>
  <si>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</si>
  <si>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</si>
  <si>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</si>
  <si>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</si>
  <si>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</si>
  <si>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</si>
  <si>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</si>
  <si>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</si>
  <si>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</si>
  <si>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</si>
  <si>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</si>
  <si>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</si>
  <si>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</si>
  <si>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</si>
  <si>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</si>
  <si>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</si>
  <si>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</si>
  <si>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</si>
  <si>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</si>
  <si>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</si>
  <si>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</si>
  <si>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</si>
  <si>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</si>
  <si>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</si>
  <si>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</si>
  <si>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</si>
  <si>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</si>
  <si>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</si>
  <si>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</si>
  <si>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</si>
  <si>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</si>
  <si>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</si>
  <si>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</si>
  <si>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</si>
  <si>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</si>
  <si>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</si>
  <si>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</si>
  <si>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</si>
  <si>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</si>
  <si>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</si>
  <si>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</si>
  <si>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</si>
  <si>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</si>
  <si>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</si>
  <si>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</si>
  <si>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</si>
  <si>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</si>
  <si>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</si>
  <si>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</si>
  <si>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</si>
  <si>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</si>
  <si>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</si>
  <si>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</si>
  <si>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</si>
  <si>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</si>
  <si>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</si>
  <si>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</si>
  <si>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</si>
  <si>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</si>
  <si>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</si>
  <si>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</si>
  <si>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</si>
  <si>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</si>
  <si>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</si>
  <si>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</si>
  <si>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</si>
  <si>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</si>
  <si>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</si>
  <si>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</si>
  <si>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</si>
  <si>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</si>
  <si>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</si>
  <si>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</si>
  <si>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</si>
  <si>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</si>
  <si>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</si>
  <si>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</si>
  <si>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</si>
  <si>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</si>
  <si>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</si>
  <si>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</si>
  <si>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</si>
  <si>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</si>
  <si>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</si>
  <si>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</si>
  <si>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</si>
  <si>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</si>
  <si>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</si>
  <si>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</si>
  <si>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</si>
  <si>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</si>
  <si>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</si>
  <si>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</si>
  <si>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</si>
  <si>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</si>
  <si>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</si>
  <si>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</si>
  <si>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</si>
  <si>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</si>
  <si>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</si>
  <si>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</si>
  <si>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</si>
  <si>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</si>
  <si>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</si>
  <si>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</si>
  <si>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</si>
  <si>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</si>
  <si>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</si>
  <si>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</si>
  <si>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</si>
  <si>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</si>
  <si>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</si>
  <si>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</si>
  <si>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</si>
  <si>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</si>
  <si>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</si>
  <si>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</si>
  <si>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</si>
  <si>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</si>
  <si>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</si>
  <si>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</si>
  <si>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</si>
  <si>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</si>
  <si>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</si>
  <si>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</si>
  <si>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</si>
  <si>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</si>
  <si>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</si>
  <si>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</si>
  <si>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</si>
  <si>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</si>
  <si>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</si>
  <si>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</si>
  <si>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</si>
  <si>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</si>
  <si>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</si>
  <si>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</si>
  <si>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</si>
  <si>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</si>
  <si>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</si>
  <si>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</si>
  <si>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</si>
  <si>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</si>
  <si>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</si>
  <si>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</si>
  <si>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</si>
  <si>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</si>
  <si>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</si>
  <si>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</si>
  <si>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</si>
  <si>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</si>
  <si>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</si>
  <si>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</si>
  <si>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</si>
  <si>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</si>
  <si>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</si>
  <si>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</si>
  <si>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</si>
  <si>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</si>
  <si>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</si>
  <si>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</si>
  <si>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</si>
  <si>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</si>
  <si>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</si>
  <si>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</si>
  <si>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</si>
  <si>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</si>
  <si>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</si>
  <si>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</si>
  <si>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</si>
  <si>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</si>
  <si>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</si>
  <si>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</si>
  <si>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</si>
  <si>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</si>
  <si>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</si>
  <si>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</si>
  <si>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</si>
  <si>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</si>
  <si>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</si>
  <si>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</si>
  <si>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</si>
  <si>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</si>
  <si>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</si>
  <si>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</si>
  <si>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</si>
  <si>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</si>
  <si>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</si>
  <si>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</si>
  <si>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</si>
  <si>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</si>
  <si>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</si>
  <si>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</si>
  <si>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</si>
  <si>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</si>
  <si>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</si>
  <si>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</si>
  <si>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</si>
  <si>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</si>
  <si>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</si>
  <si>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</si>
  <si>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</si>
  <si>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</si>
  <si>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</si>
  <si>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</si>
  <si>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</si>
  <si>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</si>
  <si>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</si>
  <si>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</si>
  <si>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</si>
  <si>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</si>
  <si>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</si>
  <si>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</si>
  <si>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</si>
  <si>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</si>
  <si>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</si>
  <si>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</si>
  <si>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</si>
  <si>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</si>
  <si>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</si>
  <si>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</si>
  <si>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</si>
  <si>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</si>
  <si>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</si>
  <si>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</si>
  <si>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</si>
  <si>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</si>
  <si>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</si>
  <si>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</si>
  <si>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</si>
  <si>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</si>
  <si>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</si>
  <si>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</si>
  <si>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</si>
  <si>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</si>
  <si>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</si>
  <si>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</si>
  <si>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</si>
  <si>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</si>
  <si>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</si>
  <si>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</si>
  <si>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</si>
  <si>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</si>
  <si>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</si>
  <si>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</si>
  <si>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</si>
  <si>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</si>
  <si>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</si>
  <si>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</si>
  <si>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</si>
  <si>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</si>
  <si>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</si>
  <si>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</si>
  <si>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</si>
  <si>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</si>
  <si>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</si>
  <si>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</si>
  <si>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</si>
  <si>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</si>
  <si>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</si>
  <si>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</si>
  <si>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</si>
  <si>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</si>
  <si>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</si>
  <si>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</si>
  <si>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</si>
  <si>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</si>
  <si>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</si>
  <si>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</si>
  <si>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</si>
  <si>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</si>
  <si>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</si>
  <si>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</si>
  <si>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</si>
  <si>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</si>
  <si>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</si>
  <si>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</si>
  <si>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</si>
  <si>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</si>
  <si>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</si>
  <si>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</si>
  <si>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</si>
  <si>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</si>
  <si>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</si>
  <si>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</si>
  <si>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</si>
  <si>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</si>
  <si>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</si>
  <si>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</si>
  <si>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</si>
  <si>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</si>
  <si>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</si>
  <si>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</si>
  <si>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</si>
  <si>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</si>
  <si>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</si>
  <si>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</si>
  <si>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</si>
  <si>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</si>
  <si>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</si>
  <si>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</si>
  <si>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</si>
  <si>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</si>
  <si>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</si>
  <si>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</si>
  <si>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</si>
  <si>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</si>
  <si>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</si>
  <si>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</si>
  <si>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</si>
  <si>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</si>
  <si>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</si>
  <si>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</si>
  <si>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</si>
  <si>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</si>
  <si>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</si>
  <si>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</si>
  <si>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</si>
  <si>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</si>
  <si>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</si>
  <si>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</si>
  <si>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</si>
  <si>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</si>
  <si>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</si>
  <si>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</si>
  <si>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</si>
  <si>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</si>
  <si>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</si>
  <si>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</si>
  <si>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</si>
  <si>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</si>
  <si>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</si>
  <si>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</si>
  <si>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</si>
  <si>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</si>
  <si>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</si>
  <si>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</si>
  <si>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</si>
  <si>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</si>
  <si>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</si>
  <si>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</si>
  <si>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</si>
  <si>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</si>
  <si>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</si>
  <si>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</si>
  <si>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</si>
  <si>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</si>
  <si>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</si>
  <si>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</si>
  <si>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</si>
  <si>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</si>
  <si>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</si>
  <si>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</si>
  <si>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</si>
  <si>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</si>
  <si>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</si>
  <si>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</si>
  <si>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</si>
  <si>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</si>
  <si>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</si>
  <si>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</si>
  <si>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</si>
  <si>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</si>
  <si>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</si>
  <si>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</si>
  <si>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</si>
  <si>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</si>
  <si>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</si>
  <si>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</si>
  <si>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</si>
  <si>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</si>
  <si>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</si>
  <si>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</si>
  <si>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</si>
  <si>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</si>
  <si>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</si>
  <si>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</si>
  <si>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</si>
  <si>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</si>
  <si>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</si>
  <si>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</si>
  <si>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</si>
  <si>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</si>
  <si>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</si>
  <si>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</si>
  <si>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</si>
  <si>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</si>
  <si>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</si>
  <si>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</si>
  <si>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</si>
  <si>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</si>
  <si>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</si>
  <si>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</si>
  <si>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</si>
  <si>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</si>
  <si>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</si>
  <si>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</si>
  <si>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</si>
  <si>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</si>
  <si>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</si>
  <si>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</si>
  <si>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</si>
  <si>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</si>
  <si>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</si>
  <si>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</si>
  <si>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</si>
  <si>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</si>
  <si>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</si>
  <si>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</si>
  <si>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</si>
  <si>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</si>
  <si>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</si>
  <si>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</si>
  <si>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</si>
  <si>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</si>
  <si>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</si>
  <si>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</si>
  <si>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</si>
  <si>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</si>
  <si>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</si>
  <si>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</si>
  <si>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</si>
  <si>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</si>
  <si>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</si>
  <si>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</si>
  <si>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</si>
  <si>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</si>
  <si>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</si>
  <si>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</si>
  <si>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</si>
  <si>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</si>
  <si>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</si>
  <si>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</si>
  <si>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</si>
  <si>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</si>
  <si>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</si>
  <si>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</si>
  <si>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</si>
  <si>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</si>
  <si>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</si>
  <si>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</si>
  <si>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</si>
  <si>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</si>
  <si>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</si>
  <si>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</si>
  <si>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</si>
  <si>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</si>
  <si>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</si>
  <si>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</si>
  <si>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</si>
  <si>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</si>
  <si>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</si>
  <si>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</si>
  <si>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</si>
  <si>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</si>
  <si>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</si>
  <si>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</si>
  <si>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</si>
  <si>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</si>
  <si>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</si>
  <si>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</si>
  <si>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</si>
  <si>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</si>
  <si>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</si>
  <si>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</si>
  <si>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</si>
  <si>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</si>
  <si>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</si>
  <si>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</si>
  <si>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</si>
  <si>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</si>
  <si>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</si>
  <si>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</si>
  <si>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</si>
  <si>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</si>
  <si>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</si>
  <si>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</si>
  <si>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</si>
  <si>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</si>
  <si>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</si>
  <si>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</si>
  <si>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</si>
  <si>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</si>
  <si>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</si>
  <si>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</si>
  <si>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</si>
  <si>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</si>
  <si>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</si>
  <si>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</si>
  <si>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</si>
  <si>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</si>
  <si>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</si>
  <si>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</si>
  <si>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</si>
  <si>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</si>
  <si>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</si>
  <si>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</si>
  <si>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</si>
  <si>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</si>
  <si>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</si>
  <si>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</si>
  <si>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</si>
  <si>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</si>
  <si>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</si>
  <si>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</si>
  <si>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</si>
  <si>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</si>
  <si>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</si>
  <si>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</si>
  <si>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</si>
  <si>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</si>
  <si>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</si>
  <si>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</si>
  <si>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</si>
  <si>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</si>
  <si>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</si>
  <si>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</si>
  <si>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</si>
  <si>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</si>
  <si>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</si>
  <si>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</si>
  <si>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</si>
  <si>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</si>
  <si>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</si>
  <si>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</si>
  <si>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</si>
  <si>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</si>
  <si>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</si>
  <si>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</si>
  <si>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</si>
  <si>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</si>
  <si>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</si>
  <si>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</si>
  <si>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</si>
  <si>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</si>
  <si>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</si>
  <si>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</si>
  <si>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</si>
  <si>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</si>
  <si>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</si>
  <si>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</si>
  <si>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</si>
  <si>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</si>
  <si>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</si>
  <si>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</si>
  <si>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</si>
  <si>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</si>
  <si>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</si>
  <si>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</si>
  <si>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</si>
  <si>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</si>
  <si>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</si>
  <si>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</si>
  <si>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</si>
  <si>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</si>
  <si>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</si>
  <si>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</si>
  <si>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</si>
  <si>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</si>
  <si>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</si>
  <si>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</si>
  <si>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</si>
  <si>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</si>
  <si>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</si>
  <si>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</si>
  <si>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</si>
  <si>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</si>
  <si>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</si>
  <si>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</si>
  <si>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</si>
  <si>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</si>
  <si>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</si>
  <si>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</si>
  <si>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</si>
  <si>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</si>
  <si>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</si>
  <si>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</si>
  <si>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</si>
  <si>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</si>
  <si>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</si>
  <si>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</si>
  <si>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</si>
  <si>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</si>
  <si>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</si>
  <si>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</si>
  <si>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</si>
  <si>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</si>
  <si>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</si>
  <si>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</si>
  <si>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</si>
  <si>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</si>
  <si>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</si>
  <si>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</si>
  <si>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</si>
  <si>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</si>
  <si>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</si>
  <si>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</si>
  <si>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</si>
  <si>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</si>
  <si>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</si>
  <si>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</si>
  <si>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</si>
  <si>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</si>
  <si>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</si>
  <si>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</si>
  <si>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</si>
  <si>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</si>
  <si>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</si>
  <si>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</si>
  <si>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</si>
  <si>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</si>
  <si>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</si>
  <si>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</si>
  <si>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</si>
  <si>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</si>
  <si>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</si>
  <si>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</si>
  <si>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</si>
  <si>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</si>
  <si>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</si>
  <si>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</si>
  <si>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</si>
  <si>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</si>
  <si>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</si>
  <si>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</si>
  <si>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</si>
  <si>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</si>
  <si>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</si>
  <si>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</si>
  <si>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</si>
  <si>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</si>
  <si>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</si>
  <si>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</si>
  <si>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</si>
  <si>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</si>
  <si>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</si>
  <si>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</si>
  <si>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</si>
  <si>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</si>
  <si>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</si>
  <si>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</si>
  <si>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</si>
  <si>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</si>
  <si>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</si>
  <si>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</si>
  <si>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</si>
  <si>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</si>
  <si>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</si>
  <si>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</si>
  <si>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</si>
  <si>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</si>
  <si>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</si>
  <si>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</si>
  <si>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</si>
  <si>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</si>
  <si>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</si>
  <si>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</si>
  <si>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</si>
  <si>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</si>
  <si>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</si>
  <si>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</si>
  <si>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</si>
  <si>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</si>
  <si>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</si>
  <si>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</si>
  <si>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</si>
  <si>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</si>
  <si>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</si>
  <si>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</si>
  <si>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</si>
  <si>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</si>
  <si>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</si>
  <si>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</si>
  <si>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</si>
  <si>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</si>
  <si>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</si>
  <si>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</si>
  <si>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</si>
  <si>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</si>
  <si>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</si>
  <si>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</si>
  <si>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</si>
  <si>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</si>
  <si>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</si>
  <si>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</si>
  <si>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</si>
  <si>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</si>
  <si>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</si>
  <si>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</si>
  <si>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</si>
  <si>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</si>
  <si>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</si>
  <si>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</si>
  <si>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</si>
  <si>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</si>
  <si>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</si>
  <si>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</si>
  <si>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</si>
  <si>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</si>
  <si>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</si>
  <si>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</si>
  <si>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</si>
  <si>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</si>
  <si>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</si>
  <si>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</si>
  <si>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</si>
  <si>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</si>
  <si>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</si>
  <si>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</si>
  <si>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</si>
  <si>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</si>
  <si>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</si>
  <si>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</si>
  <si>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</si>
  <si>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</si>
  <si>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</si>
  <si>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</si>
  <si>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</si>
  <si>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</si>
  <si>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</si>
  <si>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</si>
  <si>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</si>
  <si>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</si>
  <si>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</si>
  <si>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</si>
  <si>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</si>
  <si>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</si>
  <si>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</si>
  <si>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</si>
  <si>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</si>
  <si>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</si>
  <si>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</si>
  <si>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</si>
  <si>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</si>
  <si>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</si>
  <si>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</si>
  <si>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</si>
  <si>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</si>
  <si>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</si>
  <si>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</si>
  <si>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</si>
  <si>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</si>
  <si>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</si>
  <si>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</si>
  <si>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</si>
  <si>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</si>
  <si>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</si>
  <si>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</si>
  <si>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</si>
  <si>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</si>
  <si>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</si>
  <si>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</si>
  <si>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</si>
  <si>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</si>
  <si>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</si>
  <si>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</si>
  <si>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</si>
  <si>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</si>
  <si>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</si>
  <si>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</si>
  <si>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</si>
  <si>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</si>
  <si>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</si>
  <si>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</si>
  <si>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</si>
  <si>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</si>
  <si>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</si>
  <si>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</si>
  <si>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</si>
  <si>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</si>
  <si>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</si>
  <si>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</si>
  <si>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</si>
  <si>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</si>
  <si>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</si>
  <si>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</si>
  <si>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</si>
  <si>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</si>
  <si>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</si>
  <si>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</si>
  <si>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</si>
  <si>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</si>
  <si>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</si>
  <si>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</si>
  <si>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</si>
  <si>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</si>
  <si>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</si>
  <si>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</si>
  <si>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</si>
  <si>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</si>
  <si>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</si>
  <si>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</si>
  <si>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</si>
  <si>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</si>
  <si>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</si>
  <si>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</si>
  <si>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</si>
  <si>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</si>
  <si>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</si>
  <si>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</si>
  <si>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</si>
  <si>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</si>
  <si>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</si>
  <si>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</si>
  <si>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</si>
  <si>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</si>
  <si>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</si>
  <si>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</si>
  <si>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</si>
  <si>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</si>
  <si>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</si>
  <si>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</si>
  <si>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</si>
  <si>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</si>
  <si>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</si>
  <si>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</si>
  <si>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</si>
  <si>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</si>
  <si>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</si>
  <si>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</si>
  <si>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</si>
  <si>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</si>
  <si>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</si>
  <si>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</si>
  <si>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</si>
  <si>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</si>
  <si>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</si>
  <si>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</si>
  <si>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</si>
  <si>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</si>
  <si>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</si>
  <si>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</si>
  <si>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</si>
  <si>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</si>
  <si>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</si>
  <si>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</si>
  <si>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</si>
  <si>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</si>
  <si>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</si>
  <si>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</si>
  <si>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</si>
  <si>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</si>
  <si>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</si>
  <si>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</si>
  <si>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</si>
  <si>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</si>
  <si>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</si>
  <si>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</si>
  <si>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</si>
  <si>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</si>
  <si>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</si>
  <si>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</si>
  <si>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</si>
  <si>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</si>
  <si>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</si>
  <si>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</si>
  <si>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</si>
  <si>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</si>
  <si>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</si>
  <si>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</si>
  <si>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</si>
  <si>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</si>
  <si>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</si>
  <si>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</si>
  <si>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</si>
  <si>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</si>
  <si>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</si>
  <si>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</si>
  <si>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</si>
  <si>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</si>
  <si>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</si>
  <si>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</si>
  <si>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</si>
  <si>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</si>
  <si>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</si>
  <si>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</si>
  <si>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</si>
  <si>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</si>
  <si>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</si>
  <si>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</si>
  <si>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</si>
  <si>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</si>
  <si>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</si>
  <si>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</si>
  <si>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</si>
  <si>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</si>
  <si>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</si>
  <si>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</si>
  <si>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</si>
  <si>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</si>
  <si>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</si>
  <si>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</si>
  <si>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</si>
  <si>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</si>
  <si>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</si>
  <si>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</si>
  <si>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</si>
  <si>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</si>
  <si>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</si>
  <si>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</si>
  <si>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</si>
  <si>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</si>
  <si>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</si>
  <si>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</si>
  <si>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</si>
  <si>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</si>
  <si>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</si>
  <si>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</si>
  <si>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</si>
  <si>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</si>
  <si>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</si>
  <si>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</si>
  <si>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</si>
  <si>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</si>
  <si>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</si>
  <si>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</si>
  <si>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</si>
  <si>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</si>
  <si>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</si>
  <si>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</si>
  <si>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</si>
  <si>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</si>
  <si>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</si>
  <si>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</si>
  <si>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</si>
  <si>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</si>
  <si>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</si>
  <si>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</si>
  <si>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</si>
  <si>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</si>
  <si>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</si>
  <si>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</si>
  <si>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</si>
  <si>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</si>
  <si>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</si>
  <si>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</si>
  <si>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</si>
  <si>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</si>
  <si>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</si>
  <si>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</si>
  <si>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</si>
  <si>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</si>
  <si>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</si>
  <si>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</si>
  <si>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</si>
  <si>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</si>
  <si>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</si>
  <si>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</si>
  <si>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</si>
  <si>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</si>
  <si>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</si>
  <si>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</si>
  <si>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</si>
  <si>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</si>
  <si>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</si>
  <si>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</si>
  <si>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</si>
  <si>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</si>
  <si>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</si>
  <si>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</si>
  <si>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</si>
  <si>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</si>
  <si>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</si>
  <si>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</si>
  <si>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</si>
  <si>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</si>
  <si>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</si>
  <si>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</si>
  <si>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</si>
  <si>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</si>
  <si>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</si>
  <si>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</si>
  <si>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</si>
  <si>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</si>
  <si>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</si>
  <si>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</si>
  <si>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</si>
  <si>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</si>
  <si>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</si>
  <si>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</si>
  <si>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</si>
  <si>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</si>
  <si>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</si>
  <si>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</si>
  <si>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</si>
  <si>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</si>
  <si>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</si>
  <si>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</si>
  <si>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</si>
  <si>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</si>
  <si>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</si>
  <si>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</si>
  <si>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</si>
  <si>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</si>
  <si>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</si>
  <si>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</si>
  <si>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</si>
  <si>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</si>
  <si>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</si>
  <si>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</si>
  <si>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</si>
  <si>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</si>
  <si>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</si>
  <si>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</si>
  <si>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</si>
  <si>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</si>
  <si>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</si>
  <si>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</si>
  <si>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</si>
  <si>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</si>
  <si>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</si>
  <si>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</si>
  <si>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</si>
  <si>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</si>
  <si>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</si>
  <si>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</si>
  <si>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</si>
  <si>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</si>
  <si>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</si>
  <si>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</si>
  <si>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</si>
  <si>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</si>
  <si>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</si>
  <si>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</si>
  <si>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</si>
  <si>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</si>
  <si>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</si>
  <si>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</si>
  <si>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</si>
  <si>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</si>
  <si>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</si>
  <si>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</si>
  <si>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</si>
  <si>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</si>
  <si>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</si>
  <si>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</si>
  <si>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</si>
  <si>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</si>
  <si>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</si>
  <si>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</si>
  <si>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</si>
  <si>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</si>
  <si>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</si>
  <si>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</si>
  <si>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</si>
  <si>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</si>
  <si>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</si>
  <si>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</si>
  <si>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</si>
  <si>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</si>
  <si>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</si>
  <si>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</si>
  <si>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</si>
  <si>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</si>
  <si>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</si>
  <si>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</si>
  <si>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</si>
  <si>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</si>
  <si>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</si>
  <si>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</si>
  <si>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</si>
  <si>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</si>
  <si>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</si>
  <si>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</si>
  <si>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</si>
  <si>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</si>
  <si>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</si>
  <si>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</si>
  <si>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</si>
  <si>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</si>
  <si>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</si>
  <si>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</si>
  <si>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</si>
  <si>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</si>
  <si>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</si>
  <si>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</si>
  <si>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</si>
  <si>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</si>
  <si>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</si>
  <si>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</si>
  <si>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</si>
  <si>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</si>
  <si>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</si>
  <si>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</si>
  <si>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</si>
  <si>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</si>
  <si>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</si>
  <si>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</si>
  <si>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</si>
  <si>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</si>
  <si>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</si>
  <si>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</si>
  <si>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</si>
  <si>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</si>
  <si>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</si>
  <si>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</si>
  <si>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</si>
  <si>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</si>
  <si>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</si>
  <si>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</si>
  <si>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</si>
  <si>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</si>
  <si>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</si>
  <si>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</si>
  <si>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</si>
  <si>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</si>
  <si>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</si>
  <si>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</si>
  <si>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</si>
  <si>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</si>
  <si>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</si>
  <si>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</si>
  <si>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</si>
  <si>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</si>
  <si>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</si>
  <si>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</si>
  <si>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</si>
  <si>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</si>
  <si>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</si>
  <si>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</si>
  <si>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</si>
  <si>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</si>
  <si>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</si>
  <si>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</si>
  <si>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</si>
  <si>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</si>
  <si>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</si>
  <si>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</si>
  <si>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</si>
  <si>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</si>
  <si>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</si>
  <si>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</si>
  <si>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</si>
  <si>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</si>
  <si>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</si>
  <si>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</si>
  <si>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</si>
  <si>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</si>
  <si>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</si>
  <si>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</si>
  <si>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</si>
  <si>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</si>
  <si>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</si>
  <si>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</si>
  <si>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</si>
  <si>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</si>
  <si>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</si>
  <si>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</si>
  <si>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</si>
  <si>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</si>
  <si>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</si>
  <si>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</si>
  <si>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</si>
  <si>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</si>
  <si>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</si>
  <si>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</si>
  <si>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</si>
  <si>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</si>
  <si>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</si>
  <si>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</si>
  <si>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</si>
  <si>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</si>
  <si>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</si>
  <si>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</si>
  <si>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</si>
  <si>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</si>
  <si>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</si>
  <si>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</si>
  <si>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</si>
  <si>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</si>
  <si>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</si>
  <si>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</si>
  <si>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</si>
  <si>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</si>
  <si>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</si>
  <si>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</si>
  <si>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</si>
  <si>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</si>
  <si>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</si>
  <si>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</si>
  <si>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</si>
  <si>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</si>
  <si>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</si>
  <si>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</si>
  <si>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</si>
  <si>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</si>
  <si>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</si>
  <si>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</si>
  <si>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</si>
  <si>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</si>
  <si>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</si>
  <si>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</si>
  <si>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</si>
  <si>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</si>
  <si>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</si>
  <si>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</si>
  <si>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</si>
  <si>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</si>
  <si>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</si>
  <si>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</si>
  <si>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</si>
  <si>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</si>
  <si>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</si>
  <si>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</si>
  <si>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</si>
  <si>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</si>
  <si>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</si>
  <si>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</si>
  <si>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</si>
  <si>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</si>
  <si>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</si>
  <si>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</si>
  <si>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</si>
  <si>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</si>
  <si>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</si>
  <si>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</si>
  <si>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</si>
  <si>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</si>
  <si>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</si>
  <si>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</si>
  <si>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</si>
  <si>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</si>
  <si>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</si>
  <si>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</si>
  <si>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</si>
  <si>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</si>
  <si>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</si>
  <si>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</si>
  <si>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</si>
  <si>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</si>
  <si>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</si>
  <si>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</si>
  <si>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</si>
  <si>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</si>
  <si>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</si>
  <si>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</si>
  <si>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</si>
  <si>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</si>
  <si>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</si>
  <si>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</si>
  <si>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</si>
  <si>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</si>
  <si>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</si>
  <si>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</si>
  <si>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</si>
  <si>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</si>
  <si>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</si>
  <si>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</si>
  <si>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</si>
  <si>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</si>
  <si>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</si>
  <si>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</si>
  <si>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</si>
  <si>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</si>
  <si>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</si>
  <si>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</si>
  <si>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</si>
  <si>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</si>
  <si>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</si>
  <si>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</si>
  <si>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</si>
  <si>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</si>
  <si>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</si>
  <si>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</si>
  <si>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</si>
  <si>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</si>
  <si>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</si>
  <si>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</si>
  <si>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</si>
  <si>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</si>
  <si>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</si>
  <si>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</si>
  <si>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</si>
  <si>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</si>
  <si>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</si>
  <si>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</si>
  <si>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</si>
  <si>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</si>
  <si>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</si>
  <si>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</si>
  <si>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</si>
  <si>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</si>
  <si>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</si>
  <si>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</si>
  <si>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</si>
  <si>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</si>
  <si>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</si>
  <si>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</si>
  <si>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</si>
  <si>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</si>
  <si>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</si>
  <si>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</si>
  <si>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</si>
  <si>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</si>
  <si>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</si>
  <si>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</si>
  <si>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</si>
  <si>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</si>
  <si>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</si>
  <si>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</si>
  <si>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</si>
  <si>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</si>
  <si>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</si>
  <si>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</si>
  <si>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</si>
  <si>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</si>
  <si>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</si>
  <si>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</si>
  <si>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</si>
  <si>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</si>
  <si>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</si>
  <si>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</si>
  <si>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</si>
  <si>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</si>
  <si>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</si>
  <si>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</si>
  <si>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</si>
  <si>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</si>
  <si>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</si>
  <si>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</si>
  <si>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</si>
  <si>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</si>
  <si>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</si>
  <si>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</si>
  <si>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</si>
  <si>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</si>
  <si>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</si>
  <si>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</si>
  <si>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</si>
  <si>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</si>
  <si>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</si>
  <si>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</si>
  <si>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</si>
  <si>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</si>
  <si>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</si>
  <si>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</si>
  <si>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</si>
  <si>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</si>
  <si>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</si>
  <si>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</si>
  <si>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</si>
  <si>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</si>
  <si>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</si>
  <si>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</si>
  <si>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</si>
  <si>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</si>
  <si>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</si>
  <si>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</si>
  <si>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</si>
  <si>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</si>
  <si>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</si>
  <si>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</si>
  <si>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</si>
  <si>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</si>
  <si>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</si>
  <si>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</si>
  <si>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</si>
  <si>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</si>
  <si>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</si>
  <si>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</si>
  <si>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</si>
  <si>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</si>
  <si>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</si>
  <si>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</si>
  <si>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</si>
  <si>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</si>
  <si>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</si>
  <si>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</si>
  <si>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</si>
  <si>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</si>
  <si>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</si>
  <si>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</si>
  <si>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</si>
  <si>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</si>
  <si>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</si>
  <si>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</si>
  <si>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</si>
  <si>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</si>
  <si>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</si>
  <si>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</si>
  <si>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</si>
  <si>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</si>
  <si>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</si>
  <si>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</si>
  <si>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</si>
  <si>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</si>
  <si>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</si>
  <si>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</si>
  <si>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</si>
  <si>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</si>
  <si>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</si>
  <si>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</si>
  <si>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</si>
  <si>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</si>
  <si>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</si>
  <si>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</si>
  <si>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</si>
  <si>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</si>
  <si>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</si>
  <si>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</si>
  <si>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</si>
  <si>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</si>
  <si>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</si>
  <si>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</si>
  <si>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</si>
  <si>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</si>
  <si>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</si>
  <si>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</si>
  <si>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</si>
  <si>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</si>
  <si>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</si>
  <si>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</si>
  <si>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</si>
  <si>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</si>
  <si>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</si>
  <si>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</si>
  <si>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</si>
  <si>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</si>
  <si>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</si>
  <si>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</si>
  <si>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</si>
  <si>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</si>
  <si>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</si>
  <si>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</si>
  <si>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</si>
  <si>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</si>
  <si>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</si>
  <si>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</si>
  <si>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</si>
  <si>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</si>
  <si>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</si>
  <si>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</si>
  <si>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</si>
  <si>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</si>
  <si>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</si>
  <si>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</si>
  <si>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</si>
  <si>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</si>
  <si>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</si>
  <si>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</si>
  <si>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</si>
  <si>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</si>
  <si>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</si>
  <si>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</si>
  <si>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</si>
  <si>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</si>
  <si>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</si>
  <si>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</si>
  <si>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</si>
  <si>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</si>
  <si>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</si>
  <si>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</si>
  <si>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</si>
  <si>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</si>
  <si>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</si>
  <si>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</si>
  <si>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</si>
  <si>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</si>
  <si>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</si>
  <si>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</si>
  <si>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</si>
  <si>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</si>
  <si>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</si>
  <si>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</si>
  <si>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</si>
  <si>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</si>
  <si>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</si>
  <si>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</si>
  <si>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</si>
  <si>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</si>
  <si>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</si>
  <si>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</si>
  <si>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</si>
  <si>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</si>
  <si>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</si>
  <si>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</si>
  <si>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</si>
  <si>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</si>
  <si>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</si>
  <si>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</si>
  <si>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</si>
  <si>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</si>
  <si>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</si>
  <si>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</si>
  <si>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</si>
  <si>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</si>
  <si>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</si>
  <si>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</si>
  <si>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</si>
  <si>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</si>
  <si>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</si>
  <si>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</si>
  <si>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</si>
  <si>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</si>
  <si>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</si>
  <si>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</si>
  <si>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</si>
  <si>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</si>
  <si>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</si>
  <si>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</si>
  <si>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</si>
  <si>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</si>
  <si>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</si>
  <si>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</si>
  <si>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</si>
  <si>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</si>
  <si>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</si>
  <si>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</si>
  <si>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</si>
  <si>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</si>
  <si>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</si>
  <si>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</si>
  <si>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</si>
  <si>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</si>
  <si>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</si>
  <si>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</si>
  <si>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</si>
  <si>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</si>
  <si>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</si>
  <si>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</si>
  <si>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</si>
  <si>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</si>
  <si>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</si>
  <si>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</si>
  <si>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</si>
  <si>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</si>
  <si>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</si>
  <si>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</si>
  <si>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</si>
  <si>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</si>
  <si>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</si>
  <si>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</si>
  <si>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</si>
  <si>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</si>
  <si>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</si>
  <si>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</si>
  <si>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</si>
  <si>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</si>
  <si>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</si>
  <si>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</si>
  <si>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</si>
  <si>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</si>
  <si>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</si>
  <si>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</si>
  <si>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</si>
  <si>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</si>
  <si>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</si>
  <si>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</si>
  <si>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</si>
  <si>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</si>
  <si>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</si>
  <si>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</si>
  <si>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</si>
  <si>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</si>
  <si>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</si>
  <si>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</si>
  <si>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</si>
  <si>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</si>
  <si>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</si>
  <si>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</si>
  <si>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</si>
  <si>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</si>
  <si>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</si>
  <si>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</si>
  <si>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</si>
  <si>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</si>
  <si>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</si>
  <si>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</si>
  <si>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</si>
  <si>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</si>
  <si>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</si>
  <si>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</si>
  <si>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</si>
  <si>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</si>
  <si>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</si>
  <si>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</si>
  <si>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</si>
  <si>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</si>
  <si>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</si>
  <si>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</si>
  <si>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</si>
  <si>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</si>
  <si>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</si>
  <si>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</si>
  <si>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</si>
  <si>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</si>
  <si>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</si>
  <si>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</si>
  <si>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</si>
  <si>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</si>
  <si>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</si>
  <si>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</si>
  <si>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</si>
  <si>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</si>
  <si>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</si>
  <si>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</si>
  <si>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</si>
  <si>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</si>
  <si>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</si>
  <si>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</si>
  <si>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</si>
  <si>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</si>
  <si>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</si>
  <si>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</si>
  <si>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</si>
  <si>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</si>
  <si>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</si>
  <si>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</si>
  <si>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</si>
  <si>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</si>
  <si>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</si>
  <si>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</si>
  <si>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</si>
  <si>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</si>
  <si>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</si>
  <si>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</si>
  <si>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</si>
  <si>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</si>
  <si>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</si>
  <si>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</si>
  <si>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</si>
  <si>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</si>
  <si>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</si>
  <si>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</si>
  <si>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</si>
  <si>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</si>
  <si>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</si>
  <si>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</si>
  <si>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</si>
  <si>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</si>
  <si>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</si>
  <si>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</si>
  <si>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</si>
  <si>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</si>
  <si>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</si>
  <si>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</si>
  <si>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</si>
  <si>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</si>
  <si>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</si>
  <si>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</si>
  <si>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</si>
  <si>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</si>
  <si>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</si>
  <si>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</si>
  <si>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</si>
  <si>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</si>
  <si>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</si>
  <si>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</si>
  <si>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</si>
  <si>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</si>
  <si>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</si>
  <si>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</si>
  <si>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</si>
  <si>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</si>
  <si>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</si>
  <si>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</si>
  <si>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</si>
  <si>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</si>
  <si>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</si>
  <si>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</si>
  <si>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</si>
  <si>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</si>
  <si>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</si>
  <si>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</si>
  <si>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</si>
  <si>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</si>
  <si>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</si>
  <si>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</si>
  <si>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</si>
  <si>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</si>
  <si>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</si>
  <si>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</si>
  <si>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</si>
  <si>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</si>
  <si>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</si>
  <si>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</si>
  <si>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</si>
  <si>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</si>
  <si>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</si>
  <si>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</si>
  <si>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</si>
  <si>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</si>
  <si>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</si>
  <si>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</si>
  <si>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</si>
  <si>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</si>
  <si>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</si>
  <si>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</si>
  <si>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</si>
  <si>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</si>
  <si>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</si>
  <si>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</si>
  <si>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</si>
  <si>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</si>
  <si>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</si>
  <si>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</si>
  <si>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</si>
  <si>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</si>
  <si>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</si>
  <si>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</si>
  <si>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</si>
  <si>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</si>
  <si>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</si>
  <si>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</si>
  <si>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</si>
  <si>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</si>
  <si>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</si>
  <si>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</si>
  <si>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</si>
  <si>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</si>
  <si>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</si>
  <si>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</si>
  <si>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</si>
  <si>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</si>
  <si>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</si>
  <si>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</si>
  <si>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</si>
  <si>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</si>
  <si>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</si>
  <si>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</si>
  <si>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</si>
  <si>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</si>
  <si>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</si>
  <si>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</si>
  <si>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</si>
  <si>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</si>
  <si>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</si>
  <si>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</si>
  <si>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</si>
  <si>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</si>
  <si>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</si>
  <si>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</si>
  <si>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</si>
  <si>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</si>
  <si>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</si>
  <si>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</si>
  <si>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</si>
  <si>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</si>
  <si>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</si>
  <si>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</si>
  <si>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</si>
  <si>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</si>
  <si>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</si>
  <si>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</si>
  <si>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</si>
  <si>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</si>
  <si>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</si>
  <si>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</si>
  <si>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</si>
  <si>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</si>
  <si>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</si>
  <si>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</si>
  <si>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</si>
  <si>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</si>
  <si>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</si>
  <si>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</si>
  <si>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</si>
  <si>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</si>
  <si>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</si>
  <si>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</si>
  <si>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</si>
  <si>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</si>
  <si>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</si>
  <si>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</si>
  <si>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</si>
  <si>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</si>
  <si>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</si>
  <si>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</si>
  <si>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</si>
  <si>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</si>
  <si>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</si>
  <si>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</si>
  <si>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</si>
  <si>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</si>
  <si>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</si>
  <si>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</si>
  <si>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</si>
  <si>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</si>
  <si>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</si>
  <si>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</si>
  <si>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</si>
  <si>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</si>
  <si>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</si>
  <si>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</si>
  <si>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</si>
  <si>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</si>
  <si>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</si>
  <si>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</si>
  <si>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</si>
  <si>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</si>
  <si>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</si>
  <si>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</si>
  <si>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</si>
  <si>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</si>
  <si>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</si>
  <si>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</si>
  <si>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</si>
  <si>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</si>
  <si>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</si>
  <si>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</si>
  <si>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</si>
  <si>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</si>
  <si>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</si>
  <si>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</si>
  <si>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</si>
  <si>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</si>
  <si>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</si>
  <si>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</si>
  <si>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</si>
  <si>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</si>
  <si>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</si>
  <si>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</si>
  <si>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</si>
  <si>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</si>
  <si>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</si>
  <si>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</si>
  <si>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</si>
  <si>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</si>
  <si>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</si>
  <si>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</si>
  <si>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</si>
  <si>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</si>
  <si>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</si>
  <si>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</si>
  <si>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</si>
  <si>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</si>
  <si>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</si>
  <si>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</si>
  <si>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</si>
  <si>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</si>
  <si>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</si>
  <si>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</si>
  <si>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</si>
  <si>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</si>
  <si>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</si>
  <si>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</si>
  <si>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</si>
  <si>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</si>
  <si>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</si>
  <si>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</si>
  <si>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</si>
  <si>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</si>
  <si>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</si>
  <si>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</si>
  <si>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</si>
  <si>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</si>
  <si>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</si>
  <si>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</si>
  <si>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</si>
  <si>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</si>
  <si>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</si>
  <si>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</si>
  <si>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</si>
  <si>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</si>
  <si>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</si>
  <si>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</si>
  <si>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</si>
  <si>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</si>
  <si>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</si>
  <si>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</si>
  <si>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</si>
  <si>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</si>
  <si>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</si>
  <si>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</si>
  <si>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</si>
  <si>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</si>
  <si>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</si>
  <si>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</si>
  <si>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</si>
  <si>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</si>
  <si>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</si>
  <si>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</si>
  <si>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</si>
  <si>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</si>
  <si>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</si>
  <si>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</si>
  <si>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</si>
  <si>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</si>
  <si>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</si>
  <si>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</si>
  <si>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</si>
  <si>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</si>
  <si>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</si>
  <si>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</si>
  <si>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</si>
  <si>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</si>
  <si>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</si>
  <si>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</si>
  <si>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</si>
  <si>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</si>
  <si>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</si>
  <si>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</si>
  <si>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</si>
  <si>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</si>
  <si>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</si>
  <si>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</si>
  <si>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</si>
  <si>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</si>
  <si>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</si>
  <si>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</si>
  <si>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</si>
  <si>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</si>
  <si>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</si>
  <si>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</si>
  <si>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</si>
  <si>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</si>
  <si>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</si>
  <si>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</si>
  <si>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</si>
  <si>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</si>
  <si>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</si>
  <si>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</si>
  <si>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</si>
  <si>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</si>
  <si>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</si>
  <si>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</si>
  <si>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</si>
  <si>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</si>
  <si>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</si>
  <si>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</si>
  <si>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</si>
  <si>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</si>
  <si>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</si>
  <si>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</si>
  <si>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</si>
  <si>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</si>
  <si>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</si>
  <si>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</si>
  <si>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</si>
  <si>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</si>
  <si>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</si>
  <si>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</si>
  <si>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</si>
  <si>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</si>
  <si>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</si>
  <si>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</si>
  <si>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</si>
  <si>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</si>
  <si>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</si>
  <si>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</si>
  <si>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</si>
  <si>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</si>
  <si>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</si>
  <si>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</si>
  <si>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</si>
  <si>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</si>
  <si>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</si>
  <si>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</si>
  <si>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</si>
  <si>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</si>
  <si>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</si>
  <si>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</si>
  <si>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</si>
  <si>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</si>
  <si>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</si>
  <si>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</si>
  <si>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</si>
  <si>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</si>
  <si>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</si>
  <si>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</si>
  <si>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</si>
  <si>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</si>
  <si>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</si>
  <si>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</si>
  <si>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</si>
  <si>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</si>
  <si>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</si>
  <si>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</si>
  <si>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</si>
  <si>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</si>
  <si>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</si>
  <si>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</si>
  <si>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</si>
  <si>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</si>
  <si>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</si>
  <si>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</si>
  <si>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</si>
  <si>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</si>
  <si>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</si>
  <si>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</si>
  <si>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</si>
  <si>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</si>
  <si>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</si>
  <si>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</si>
  <si>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</si>
  <si>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</si>
  <si>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</si>
  <si>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</si>
  <si>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</si>
  <si>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</si>
  <si>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</si>
  <si>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</si>
  <si>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</si>
  <si>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</si>
  <si>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</si>
  <si>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</si>
  <si>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</si>
  <si>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</si>
  <si>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</si>
  <si>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</si>
  <si>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</si>
  <si>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</si>
  <si>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</si>
  <si>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</si>
  <si>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</si>
  <si>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</si>
  <si>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</si>
  <si>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</si>
  <si>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</si>
  <si>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</si>
  <si>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</si>
  <si>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</si>
  <si>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</si>
  <si>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</si>
  <si>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</si>
  <si>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</si>
  <si>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</si>
  <si>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</si>
  <si>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</si>
  <si>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</si>
  <si>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</si>
  <si>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</si>
  <si>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</si>
  <si>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</si>
  <si>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</si>
  <si>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</si>
  <si>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</si>
  <si>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</si>
  <si>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</si>
  <si>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</si>
  <si>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</si>
  <si>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</si>
  <si>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</si>
  <si>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</si>
  <si>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</si>
  <si>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</si>
  <si>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</si>
  <si>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</si>
  <si>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</si>
  <si>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</si>
  <si>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</si>
  <si>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</si>
  <si>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</si>
  <si>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</si>
  <si>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</si>
  <si>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</si>
  <si>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</si>
  <si>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</si>
  <si>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</si>
  <si>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</si>
  <si>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</si>
  <si>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</si>
  <si>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</si>
  <si>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</si>
  <si>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</si>
  <si>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</si>
  <si>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</si>
  <si>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</si>
  <si>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</si>
  <si>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</si>
  <si>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</si>
  <si>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</si>
  <si>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</si>
  <si>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</si>
  <si>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</si>
  <si>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</si>
  <si>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</si>
  <si>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</si>
  <si>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</si>
  <si>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</si>
  <si>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</si>
  <si>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</si>
  <si>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</si>
  <si>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</si>
  <si>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</si>
  <si>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</si>
  <si>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</si>
  <si>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</si>
  <si>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</si>
  <si>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</si>
  <si>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</si>
  <si>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</si>
  <si>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</si>
  <si>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</si>
  <si>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</si>
  <si>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</si>
  <si>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</si>
  <si>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</si>
  <si>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</si>
  <si>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</si>
  <si>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</si>
  <si>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</si>
  <si>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</si>
  <si>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</si>
  <si>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</si>
  <si>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</si>
  <si>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</si>
  <si>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</si>
  <si>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</si>
  <si>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</si>
  <si>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</si>
  <si>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</si>
  <si>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</si>
  <si>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</si>
  <si>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</si>
  <si>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</si>
  <si>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</si>
  <si>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</si>
  <si>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</si>
  <si>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</si>
  <si>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</si>
  <si>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</si>
  <si>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</si>
  <si>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</si>
  <si>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</si>
  <si>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</si>
  <si>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</si>
  <si>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</si>
  <si>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</si>
  <si>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</si>
  <si>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</si>
  <si>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</si>
  <si>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</si>
  <si>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</si>
  <si>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</si>
  <si>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</si>
  <si>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</si>
  <si>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</si>
  <si>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</si>
  <si>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</si>
  <si>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</si>
  <si>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</si>
  <si>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</si>
  <si>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</si>
  <si>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</si>
  <si>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</si>
  <si>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</si>
  <si>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</si>
  <si>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</si>
  <si>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</si>
  <si>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</si>
  <si>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</si>
  <si>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</si>
  <si>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</si>
  <si>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</si>
  <si>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</si>
  <si>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</si>
  <si>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</si>
  <si>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</si>
  <si>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</si>
  <si>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</si>
  <si>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</si>
  <si>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</si>
  <si>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</si>
  <si>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</si>
  <si>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</si>
  <si>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</si>
  <si>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</si>
  <si>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</si>
  <si>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</si>
  <si>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</si>
  <si>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</si>
  <si>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</si>
  <si>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</si>
  <si>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</si>
  <si>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</si>
  <si>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</si>
  <si>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</si>
  <si>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</si>
  <si>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</si>
  <si>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</si>
  <si>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</si>
  <si>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</si>
  <si>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</si>
  <si>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</si>
  <si>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</si>
  <si>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</si>
  <si>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</si>
  <si>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</si>
  <si>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</si>
  <si>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</si>
  <si>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</si>
  <si>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</si>
  <si>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</si>
  <si>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</si>
  <si>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</si>
  <si>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</si>
  <si>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</si>
  <si>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</si>
  <si>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</si>
  <si>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</si>
  <si>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</si>
  <si>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</si>
  <si>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</si>
  <si>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</si>
  <si>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</si>
  <si>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</si>
  <si>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</si>
  <si>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</si>
  <si>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</si>
  <si>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</si>
  <si>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</si>
  <si>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</si>
  <si>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</si>
  <si>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</si>
  <si>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</si>
  <si>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</si>
  <si>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</si>
  <si>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</si>
  <si>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</si>
  <si>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</si>
  <si>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</si>
  <si>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</si>
  <si>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</si>
  <si>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</si>
  <si>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</si>
  <si>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</si>
  <si>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</si>
  <si>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</si>
  <si>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</si>
  <si>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</si>
  <si>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</si>
  <si>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</si>
  <si>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</si>
  <si>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</si>
  <si>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</si>
  <si>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</si>
  <si>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</si>
  <si>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</si>
  <si>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</si>
  <si>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</si>
  <si>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</si>
  <si>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</si>
  <si>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</si>
  <si>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</si>
  <si>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</si>
  <si>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</si>
  <si>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</si>
  <si>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</si>
  <si>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</si>
  <si>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</si>
  <si>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</si>
  <si>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</si>
  <si>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</si>
  <si>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</si>
  <si>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</si>
  <si>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</si>
  <si>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</si>
  <si>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</si>
  <si>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</si>
  <si>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</si>
  <si>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</si>
  <si>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</si>
  <si>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</si>
  <si>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</si>
  <si>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</si>
  <si>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</si>
  <si>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</si>
  <si>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</si>
  <si>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</si>
  <si>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</si>
  <si>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</si>
  <si>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</si>
  <si>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</si>
  <si>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</si>
  <si>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</si>
  <si>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</si>
  <si>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</si>
  <si>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</si>
  <si>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</si>
  <si>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</si>
  <si>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</si>
  <si>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</si>
  <si>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</si>
  <si>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</si>
  <si>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</si>
  <si>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</si>
  <si>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</si>
  <si>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</si>
  <si>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</si>
  <si>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</si>
  <si>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</si>
  <si>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</si>
  <si>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</si>
  <si>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</si>
  <si>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</si>
  <si>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</si>
  <si>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</si>
  <si>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</si>
  <si>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</si>
  <si>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</si>
  <si>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</si>
  <si>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</si>
  <si>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</si>
  <si>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</si>
  <si>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</si>
  <si>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</si>
  <si>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</si>
  <si>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</si>
  <si>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</si>
  <si>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</si>
  <si>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</si>
  <si>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</si>
  <si>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</si>
  <si>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</si>
  <si>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</si>
  <si>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</si>
  <si>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</si>
  <si>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</si>
  <si>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</si>
  <si>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</si>
  <si>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</si>
  <si>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</si>
  <si>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</si>
  <si>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</si>
  <si>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</si>
  <si>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</si>
  <si>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</si>
  <si>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</si>
  <si>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</si>
  <si>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</si>
  <si>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</si>
  <si>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</si>
  <si>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</si>
  <si>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</si>
  <si>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</si>
  <si>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</si>
  <si>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</si>
  <si>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</si>
  <si>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</si>
  <si>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</si>
  <si>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</si>
  <si>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</si>
  <si>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</si>
  <si>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</si>
  <si>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</si>
  <si>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</si>
  <si>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</si>
  <si>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</si>
  <si>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</si>
  <si>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</si>
  <si>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</si>
  <si>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</si>
  <si>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</si>
  <si>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</si>
  <si>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</si>
  <si>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</si>
  <si>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</si>
  <si>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</si>
  <si>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</si>
  <si>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</si>
  <si>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</si>
  <si>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</si>
  <si>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</si>
  <si>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</si>
  <si>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</si>
  <si>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</si>
  <si>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</si>
  <si>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</si>
  <si>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</si>
  <si>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</si>
  <si>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</si>
  <si>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</si>
  <si>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</si>
  <si>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</si>
  <si>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</si>
  <si>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</si>
  <si>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</si>
  <si>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</si>
  <si>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</si>
  <si>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</si>
  <si>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</si>
  <si>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</si>
  <si>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</si>
  <si>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</si>
  <si>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</si>
  <si>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</si>
  <si>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</si>
  <si>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</si>
  <si>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</si>
  <si>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</si>
  <si>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</si>
  <si>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</si>
  <si>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</si>
  <si>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</si>
  <si>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</si>
  <si>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</si>
  <si>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</si>
  <si>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</si>
  <si>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</si>
  <si>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</si>
  <si>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</si>
  <si>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</si>
  <si>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</si>
  <si>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</si>
  <si>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</si>
  <si>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</si>
  <si>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</si>
  <si>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</si>
  <si>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</si>
  <si>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</si>
  <si>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</si>
  <si>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</si>
  <si>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</si>
  <si>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</si>
  <si>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</si>
  <si>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</si>
  <si>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</si>
  <si>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</si>
  <si>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</si>
  <si>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</si>
  <si>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</si>
  <si>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</si>
  <si>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</si>
  <si>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</si>
  <si>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</si>
  <si>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</si>
  <si>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</si>
  <si>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</si>
  <si>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</si>
  <si>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</si>
  <si>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</si>
  <si>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</si>
  <si>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</si>
  <si>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</si>
  <si>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</si>
  <si>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</si>
  <si>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</si>
  <si>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</si>
  <si>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</si>
  <si>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</si>
  <si>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</si>
  <si>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</si>
  <si>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</si>
  <si>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</si>
  <si>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</si>
  <si>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</si>
  <si>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</si>
  <si>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</si>
  <si>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</si>
  <si>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</si>
  <si>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</si>
  <si>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</si>
  <si>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</si>
  <si>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</si>
  <si>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</si>
  <si>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</si>
  <si>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</si>
  <si>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</si>
  <si>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</si>
  <si>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</si>
  <si>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</si>
  <si>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</si>
  <si>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</si>
  <si>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</si>
  <si>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</si>
  <si>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</si>
  <si>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</si>
  <si>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</si>
  <si>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</si>
  <si>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</si>
  <si>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</si>
  <si>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</si>
  <si>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</si>
  <si>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</si>
  <si>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</si>
  <si>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</si>
  <si>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</si>
  <si>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</si>
  <si>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</si>
  <si>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</si>
  <si>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</si>
  <si>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</si>
  <si>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</si>
  <si>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</si>
  <si>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</si>
  <si>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</si>
  <si>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</si>
  <si>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</si>
  <si>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</si>
  <si>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</si>
  <si>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</si>
  <si>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</si>
  <si>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</si>
  <si>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</si>
  <si>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</si>
  <si>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</si>
  <si>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</si>
  <si>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</si>
  <si>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</si>
  <si>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</si>
  <si>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</si>
  <si>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</si>
  <si>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</si>
  <si>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</si>
  <si>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</si>
  <si>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</si>
  <si>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</si>
  <si>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</si>
  <si>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</si>
  <si>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</si>
  <si>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</si>
  <si>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</si>
  <si>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</si>
  <si>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</si>
  <si>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</si>
  <si>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</si>
  <si>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</si>
  <si>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</si>
  <si>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</si>
  <si>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</si>
  <si>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</si>
  <si>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</si>
  <si>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</si>
  <si>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</si>
  <si>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</si>
  <si>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</si>
  <si>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</si>
  <si>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</si>
  <si>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</si>
  <si>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</si>
  <si>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</si>
  <si>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</si>
  <si>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</si>
  <si>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</si>
  <si>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</si>
  <si>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</si>
  <si>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</si>
  <si>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</si>
  <si>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</si>
  <si>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</si>
  <si>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</si>
  <si>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</si>
  <si>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</si>
  <si>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</si>
  <si>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</si>
  <si>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</si>
  <si>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</si>
  <si>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</si>
  <si>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</si>
  <si>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</si>
  <si>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</si>
  <si>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</si>
  <si>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</si>
  <si>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</si>
  <si>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</si>
  <si>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</si>
  <si>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</si>
  <si>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</si>
  <si>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</si>
  <si>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</si>
  <si>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</si>
  <si>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</si>
  <si>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</si>
  <si>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</si>
  <si>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</si>
  <si>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</si>
  <si>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</si>
  <si>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</si>
  <si>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</si>
  <si>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</si>
  <si>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</si>
  <si>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</si>
  <si>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</si>
  <si>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</si>
  <si>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</si>
  <si>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</si>
  <si>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</si>
  <si>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</si>
  <si>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</si>
  <si>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</si>
  <si>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</si>
  <si>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</si>
  <si>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</si>
  <si>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</si>
  <si>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</si>
  <si>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</si>
  <si>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</si>
  <si>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</si>
  <si>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</si>
  <si>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</si>
  <si>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</si>
  <si>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</si>
  <si>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</si>
  <si>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</si>
  <si>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</si>
  <si>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</si>
  <si>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</si>
  <si>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</si>
  <si>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</si>
  <si>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</si>
  <si>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</si>
  <si>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</si>
  <si>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</si>
  <si>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</si>
  <si>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</si>
  <si>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</si>
  <si>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</si>
  <si>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</si>
  <si>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</si>
  <si>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</si>
  <si>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</si>
  <si>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</si>
  <si>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</si>
  <si>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</si>
  <si>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</si>
  <si>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</si>
  <si>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</si>
  <si>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</si>
  <si>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</si>
  <si>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</si>
  <si>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</si>
  <si>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</si>
  <si>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</si>
  <si>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</si>
  <si>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</si>
  <si>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</si>
  <si>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</si>
  <si>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</si>
  <si>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</si>
  <si>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</si>
  <si>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</si>
  <si>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</si>
  <si>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</si>
  <si>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</si>
  <si>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</si>
  <si>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</si>
  <si>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</si>
  <si>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</si>
  <si>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</si>
  <si>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</si>
  <si>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</si>
  <si>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</si>
  <si>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</si>
  <si>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</si>
  <si>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</si>
  <si>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</si>
  <si>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</si>
  <si>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</si>
  <si>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</si>
  <si>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</si>
  <si>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</si>
  <si>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</si>
  <si>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</si>
  <si>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</si>
  <si>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</si>
  <si>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</si>
  <si>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</si>
  <si>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</si>
  <si>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</si>
  <si>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</si>
  <si>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</si>
  <si>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</si>
  <si>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</si>
  <si>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</si>
  <si>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</si>
  <si>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</si>
  <si>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</si>
  <si>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</si>
  <si>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</si>
  <si>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</si>
  <si>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</si>
  <si>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</si>
  <si>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</si>
  <si>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</si>
  <si>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</si>
  <si>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</si>
  <si>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</si>
  <si>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</si>
  <si>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</si>
  <si>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</si>
  <si>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</si>
  <si>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</si>
  <si>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</si>
  <si>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</si>
  <si>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</si>
  <si>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</si>
  <si>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</si>
  <si>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</si>
  <si>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</si>
  <si>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</si>
  <si>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</si>
  <si>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</si>
  <si>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</si>
  <si>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</si>
  <si>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</si>
  <si>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</si>
  <si>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</si>
  <si>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</si>
  <si>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</si>
  <si>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</si>
  <si>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</si>
  <si>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</si>
  <si>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</si>
  <si>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</si>
  <si>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</si>
  <si>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</si>
  <si>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</si>
  <si>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</si>
  <si>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</si>
  <si>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</si>
  <si>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</si>
  <si>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</si>
  <si>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</si>
  <si>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</si>
  <si>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</si>
  <si>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</si>
  <si>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</si>
  <si>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</si>
  <si>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</si>
  <si>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</si>
  <si>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</si>
  <si>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</si>
  <si>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</si>
  <si>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</si>
  <si>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</si>
  <si>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</si>
  <si>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</si>
  <si>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</si>
  <si>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</si>
  <si>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</si>
  <si>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</si>
  <si>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</si>
  <si>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</si>
  <si>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</si>
  <si>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</si>
  <si>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</si>
  <si>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</si>
  <si>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</si>
  <si>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</si>
  <si>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</si>
  <si>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</si>
  <si>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</si>
  <si>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</si>
  <si>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</si>
  <si>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</si>
  <si>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</si>
  <si>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</si>
  <si>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</si>
  <si>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</si>
  <si>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</si>
  <si>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</si>
  <si>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</si>
  <si>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</si>
  <si>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</si>
  <si>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</si>
  <si>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</si>
  <si>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</si>
  <si>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</si>
  <si>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</si>
  <si>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</si>
  <si>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</si>
  <si>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</si>
  <si>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</si>
  <si>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</si>
  <si>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</si>
  <si>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</si>
  <si>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</si>
  <si>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</si>
  <si>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</si>
  <si>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</si>
  <si>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</si>
  <si>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</si>
  <si>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</si>
  <si>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</si>
  <si>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</si>
  <si>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</si>
  <si>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</si>
  <si>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</si>
  <si>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</si>
  <si>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</si>
  <si>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</si>
  <si>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</si>
  <si>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</si>
  <si>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</si>
  <si>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</si>
  <si>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</si>
  <si>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</si>
  <si>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</si>
  <si>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</si>
  <si>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</si>
  <si>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</si>
  <si>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</si>
  <si>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</si>
  <si>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</si>
  <si>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</si>
  <si>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</si>
  <si>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</si>
  <si>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</si>
  <si>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</si>
  <si>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</si>
  <si>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</si>
  <si>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</si>
  <si>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</si>
  <si>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</si>
  <si>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</si>
  <si>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</si>
  <si>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</si>
  <si>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</si>
  <si>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</si>
  <si>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</si>
  <si>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</si>
  <si>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</si>
  <si>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</si>
  <si>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</si>
  <si>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</si>
  <si>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</si>
  <si>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</si>
  <si>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</si>
  <si>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</si>
  <si>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</si>
  <si>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</si>
  <si>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</si>
  <si>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</si>
  <si>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</si>
  <si>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</si>
  <si>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</si>
  <si>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</si>
  <si>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</si>
  <si>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</si>
  <si>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</si>
  <si>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</si>
  <si>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</si>
  <si>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</si>
  <si>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</si>
  <si>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</si>
  <si>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</si>
  <si>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</si>
  <si>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</si>
  <si>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</si>
  <si>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</si>
  <si>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</si>
  <si>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</si>
  <si>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</si>
  <si>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</si>
  <si>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</si>
  <si>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</si>
  <si>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</si>
  <si>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</si>
  <si>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</si>
  <si>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</si>
  <si>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</si>
  <si>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</si>
  <si>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</si>
  <si>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</si>
  <si>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</si>
  <si>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</si>
  <si>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</si>
  <si>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</si>
  <si>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</si>
  <si>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</si>
  <si>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</si>
  <si>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</si>
  <si>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</si>
  <si>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</si>
  <si>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</si>
  <si>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</si>
  <si>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</si>
  <si>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</si>
  <si>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</si>
  <si>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</si>
  <si>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</si>
  <si>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</si>
  <si>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</si>
  <si>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</si>
  <si>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</si>
  <si>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</si>
  <si>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</si>
  <si>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</si>
  <si>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</si>
  <si>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</si>
  <si>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</si>
  <si>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</si>
  <si>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</si>
  <si>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</si>
  <si>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</si>
  <si>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</si>
  <si>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</si>
  <si>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</si>
  <si>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</si>
  <si>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</si>
  <si>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</si>
  <si>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</si>
  <si>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</si>
  <si>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</si>
  <si>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</si>
  <si>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</si>
  <si>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</si>
  <si>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</si>
  <si>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</si>
  <si>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</si>
  <si>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</si>
  <si>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</si>
  <si>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</si>
  <si>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</si>
  <si>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</si>
  <si>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</si>
  <si>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</si>
  <si>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</si>
  <si>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</si>
  <si>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</si>
  <si>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</si>
  <si>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</si>
  <si>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</si>
  <si>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</si>
  <si>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</si>
  <si>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</si>
  <si>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</si>
  <si>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</si>
  <si>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</si>
  <si>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</si>
  <si>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</si>
  <si>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</si>
  <si>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</si>
  <si>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</si>
  <si>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</si>
  <si>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</si>
  <si>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</si>
  <si>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</si>
  <si>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</si>
  <si>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</si>
  <si>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</si>
  <si>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</si>
  <si>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</si>
  <si>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</si>
  <si>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</si>
  <si>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</si>
  <si>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</si>
  <si>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</si>
  <si>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</si>
  <si>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</si>
  <si>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</si>
  <si>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</si>
  <si>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</si>
  <si>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</si>
  <si>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</si>
  <si>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</si>
  <si>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</si>
  <si>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</si>
  <si>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</si>
  <si>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</si>
  <si>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</si>
  <si>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</si>
  <si>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</si>
  <si>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</si>
  <si>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</si>
  <si>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</si>
  <si>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</si>
  <si>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</si>
  <si>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</si>
  <si>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</si>
  <si>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</si>
  <si>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</si>
  <si>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</si>
  <si>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</si>
  <si>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</si>
  <si>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</si>
  <si>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</si>
  <si>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</si>
  <si>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</si>
  <si>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</si>
  <si>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</si>
  <si>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</si>
  <si>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</si>
  <si>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</si>
  <si>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</si>
  <si>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</si>
  <si>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</si>
  <si>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</si>
  <si>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</si>
  <si>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</si>
  <si>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</si>
  <si>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</si>
  <si>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</si>
  <si>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</si>
  <si>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</si>
  <si>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</si>
  <si>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</si>
  <si>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</si>
  <si>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</si>
  <si>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</si>
  <si>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</si>
  <si>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</si>
  <si>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</si>
  <si>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</si>
  <si>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</si>
  <si>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</si>
  <si>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</si>
  <si>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</si>
  <si>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</si>
  <si>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</si>
  <si>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</si>
  <si>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</si>
  <si>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</si>
  <si>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</si>
  <si>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</si>
  <si>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</si>
  <si>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</si>
  <si>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</si>
  <si>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</si>
  <si>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</si>
  <si>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</si>
  <si>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</si>
  <si>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</si>
  <si>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</si>
  <si>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</si>
  <si>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</si>
  <si>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</si>
  <si>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</si>
  <si>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</si>
  <si>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</si>
  <si>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</si>
  <si>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</si>
  <si>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</si>
  <si>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</si>
  <si>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</si>
  <si>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</si>
  <si>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</si>
  <si>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</si>
  <si>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</si>
  <si>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</si>
  <si>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</si>
  <si>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</si>
  <si>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</si>
  <si>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</si>
  <si>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</si>
  <si>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</si>
  <si>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</si>
  <si>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</si>
  <si>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</si>
  <si>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</si>
  <si>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</si>
  <si>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</si>
  <si>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</si>
  <si>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</si>
  <si>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</si>
  <si>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</si>
  <si>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</si>
  <si>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</si>
  <si>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</si>
  <si>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</si>
  <si>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</si>
  <si>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</si>
  <si>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</si>
  <si>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</si>
  <si>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</si>
  <si>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</si>
  <si>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</si>
  <si>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</si>
  <si>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</si>
  <si>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</si>
  <si>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</si>
  <si>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</si>
  <si>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</si>
  <si>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</si>
  <si>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</si>
  <si>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</si>
  <si>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</si>
  <si>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</si>
  <si>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</si>
  <si>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</si>
  <si>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</si>
  <si>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</si>
  <si>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</si>
  <si>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</si>
  <si>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</si>
  <si>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</si>
  <si>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</si>
  <si>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</si>
  <si>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</si>
  <si>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</si>
  <si>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</si>
  <si>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</si>
  <si>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</si>
  <si>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</si>
  <si>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</si>
  <si>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</si>
  <si>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</si>
  <si>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</si>
  <si>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</si>
  <si>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</si>
  <si>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</si>
  <si>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</si>
  <si>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</si>
  <si>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</si>
  <si>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</si>
  <si>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</si>
  <si>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</si>
  <si>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</si>
  <si>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</si>
  <si>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</si>
  <si>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</si>
  <si>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</si>
  <si>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</si>
  <si>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</si>
  <si>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</si>
  <si>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</si>
  <si>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</si>
  <si>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</si>
  <si>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</si>
  <si>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</si>
  <si>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</si>
  <si>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</si>
  <si>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</si>
  <si>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</si>
  <si>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</si>
  <si>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</si>
  <si>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</si>
  <si>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</si>
  <si>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</si>
  <si>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</si>
  <si>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</si>
  <si>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</si>
  <si>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</si>
  <si>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</si>
  <si>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</si>
  <si>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</si>
  <si>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</si>
  <si>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</si>
  <si>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</si>
  <si>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</si>
  <si>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</si>
  <si>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</si>
  <si>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</si>
  <si>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</si>
  <si>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</si>
  <si>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</si>
  <si>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</si>
  <si>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</si>
  <si>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</si>
  <si>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</si>
  <si>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</si>
  <si>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</si>
  <si>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</si>
  <si>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</si>
  <si>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</si>
  <si>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</si>
  <si>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</si>
  <si>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</si>
  <si>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</si>
  <si>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</si>
  <si>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</si>
  <si>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</si>
  <si>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</si>
  <si>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</si>
  <si>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</si>
  <si>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</si>
  <si>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</si>
  <si>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</si>
  <si>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</si>
  <si>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</si>
  <si>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</si>
  <si>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</si>
  <si>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</si>
  <si>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</si>
  <si>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</si>
  <si>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</si>
  <si>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</si>
  <si>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</si>
  <si>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</si>
  <si>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</si>
  <si>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</si>
  <si>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</si>
  <si>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</si>
  <si>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</si>
  <si>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</si>
  <si>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</si>
  <si>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</si>
  <si>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</si>
  <si>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</si>
  <si>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</si>
  <si>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</si>
  <si>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</si>
  <si>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</si>
  <si>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</si>
  <si>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</si>
  <si>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</si>
  <si>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</si>
  <si>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</si>
  <si>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</si>
  <si>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</si>
  <si>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</si>
  <si>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</si>
  <si>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</si>
  <si>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</si>
  <si>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</si>
  <si>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</si>
  <si>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</si>
  <si>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</si>
  <si>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</si>
  <si>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</si>
  <si>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</si>
  <si>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</si>
  <si>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</si>
  <si>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</si>
  <si>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</si>
  <si>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</si>
  <si>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</si>
  <si>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</si>
  <si>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</si>
  <si>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</si>
  <si>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</si>
  <si>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</si>
  <si>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</si>
  <si>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</si>
  <si>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</si>
  <si>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</si>
  <si>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</si>
  <si>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</si>
  <si>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</si>
  <si>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</si>
  <si>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</si>
  <si>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</si>
  <si>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</si>
  <si>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</si>
  <si>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</si>
  <si>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</si>
  <si>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</si>
  <si>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</si>
  <si>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</si>
  <si>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</si>
  <si>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</si>
  <si>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</si>
  <si>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</si>
  <si>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</si>
  <si>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</si>
  <si>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</si>
  <si>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</si>
  <si>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</si>
  <si>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</si>
  <si>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</si>
  <si>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</si>
  <si>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</si>
  <si>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</si>
  <si>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</si>
  <si>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</si>
  <si>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</si>
  <si>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</si>
  <si>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</si>
  <si>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</si>
  <si>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</si>
  <si>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</si>
  <si>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</si>
  <si>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</si>
  <si>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</si>
  <si>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</si>
  <si>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</si>
  <si>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</si>
  <si>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</si>
  <si>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</si>
  <si>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</si>
  <si>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</si>
  <si>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</si>
  <si>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</si>
  <si>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</si>
  <si>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</si>
  <si>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</si>
  <si>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</si>
  <si>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</si>
  <si>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</si>
  <si>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</si>
  <si>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</si>
  <si>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</si>
  <si>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</si>
  <si>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</si>
  <si>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</si>
  <si>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</si>
  <si>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</si>
  <si>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</si>
  <si>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</si>
  <si>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</si>
  <si>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</si>
  <si>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</si>
  <si>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</si>
  <si>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</si>
  <si>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</si>
  <si>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</si>
  <si>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</si>
  <si>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</si>
  <si>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</si>
  <si>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</si>
  <si>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</si>
  <si>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</si>
  <si>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</si>
  <si>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</si>
  <si>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</si>
  <si>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</si>
  <si>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</si>
  <si>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</si>
  <si>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</si>
  <si>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</si>
  <si>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</si>
  <si>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</si>
  <si>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</si>
  <si>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</si>
  <si>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</si>
  <si>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</si>
  <si>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</si>
  <si>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</si>
  <si>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</si>
  <si>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</si>
  <si>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</si>
  <si>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</si>
  <si>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</si>
  <si>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</si>
  <si>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</si>
  <si>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</si>
  <si>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</si>
  <si>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</si>
  <si>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</si>
  <si>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</si>
  <si>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</si>
  <si>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</si>
  <si>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</si>
  <si>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</si>
  <si>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</si>
  <si>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</si>
  <si>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</si>
  <si>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</si>
  <si>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</si>
  <si>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</si>
  <si>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</si>
  <si>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</si>
  <si>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</si>
  <si>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</si>
  <si>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</si>
  <si>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</si>
  <si>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</si>
  <si>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</si>
  <si>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</si>
  <si>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</si>
  <si>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</si>
  <si>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</si>
  <si>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</si>
  <si>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</si>
  <si>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</si>
  <si>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</si>
  <si>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</si>
  <si>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</si>
  <si>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</si>
  <si>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</si>
  <si>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</si>
  <si>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</si>
  <si>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</si>
  <si>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</si>
  <si>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</si>
  <si>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</si>
  <si>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</si>
  <si>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</si>
  <si>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</si>
  <si>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</si>
  <si>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</si>
  <si>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</si>
  <si>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</si>
  <si>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</si>
  <si>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</si>
  <si>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</si>
  <si>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</si>
  <si>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</si>
  <si>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</si>
  <si>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</si>
  <si>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</si>
  <si>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</si>
  <si>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</si>
  <si>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</si>
  <si>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</si>
  <si>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</si>
  <si>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</si>
  <si>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</si>
  <si>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</si>
  <si>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</si>
  <si>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</si>
  <si>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</si>
  <si>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</si>
  <si>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</si>
  <si>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</si>
  <si>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</si>
  <si>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</si>
  <si>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</si>
  <si>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</si>
  <si>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</si>
  <si>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</si>
  <si>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</si>
  <si>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</si>
  <si>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</si>
  <si>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</si>
  <si>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</si>
  <si>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</si>
  <si>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</si>
  <si>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</si>
  <si>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</si>
  <si>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</si>
  <si>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</si>
  <si>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</si>
  <si>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</si>
  <si>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</si>
  <si>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</si>
  <si>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</si>
  <si>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</si>
  <si>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</si>
  <si>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</si>
  <si>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</si>
  <si>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</si>
  <si>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</si>
  <si>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</si>
  <si>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</si>
  <si>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</si>
  <si>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</si>
  <si>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</si>
  <si>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</si>
  <si>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</si>
  <si>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</si>
  <si>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</si>
  <si>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</si>
  <si>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</si>
  <si>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</si>
  <si>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</si>
  <si>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</si>
  <si>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</si>
  <si>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</si>
  <si>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</si>
  <si>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</si>
  <si>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</si>
  <si>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</si>
  <si>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</si>
  <si>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</si>
  <si>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</si>
  <si>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</si>
  <si>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</si>
  <si>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</si>
  <si>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</si>
  <si>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</si>
  <si>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</si>
  <si>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</si>
  <si>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</si>
  <si>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</si>
  <si>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</si>
  <si>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</si>
  <si>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</si>
  <si>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</si>
  <si>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</si>
  <si>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</si>
  <si>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</si>
  <si>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</si>
  <si>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</si>
  <si>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</si>
  <si>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</si>
  <si>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</si>
  <si>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</si>
  <si>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</si>
  <si>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</si>
  <si>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</si>
  <si>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</si>
  <si>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</si>
  <si>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</si>
  <si>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</si>
  <si>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</si>
  <si>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</si>
  <si>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</si>
  <si>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</si>
  <si>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</si>
  <si>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</si>
  <si>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</si>
  <si>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</si>
  <si>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</si>
  <si>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</si>
  <si>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</si>
  <si>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</si>
  <si>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</si>
  <si>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</si>
  <si>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</si>
  <si>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</si>
  <si>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</si>
  <si>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</si>
  <si>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</si>
  <si>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</si>
  <si>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</si>
  <si>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</si>
  <si>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</si>
  <si>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</si>
  <si>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</si>
  <si>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</si>
  <si>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</si>
  <si>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</si>
  <si>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</si>
  <si>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</si>
  <si>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</si>
  <si>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</si>
  <si>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</si>
  <si>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</si>
  <si>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</si>
  <si>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</si>
  <si>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</si>
  <si>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</si>
  <si>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</si>
  <si>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</si>
  <si>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</si>
  <si>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</si>
  <si>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</si>
  <si>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</si>
  <si>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</si>
  <si>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</si>
  <si>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</si>
  <si>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</si>
  <si>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</si>
  <si>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</si>
  <si>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</si>
  <si>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</si>
  <si>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</si>
  <si>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</si>
  <si>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</si>
  <si>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</si>
  <si>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</si>
  <si>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</si>
  <si>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</si>
  <si>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</si>
  <si>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</si>
  <si>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</si>
  <si>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</si>
  <si>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</si>
  <si>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</si>
  <si>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</si>
  <si>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</si>
  <si>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</si>
  <si>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</si>
  <si>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</si>
  <si>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</si>
  <si>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</si>
  <si>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</si>
  <si>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</si>
  <si>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</si>
  <si>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</si>
  <si>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</si>
  <si>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</si>
  <si>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</si>
  <si>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</si>
  <si>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</si>
  <si>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</si>
  <si>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</si>
  <si>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</si>
  <si>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</si>
  <si>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</si>
  <si>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</si>
  <si>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</si>
  <si>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</si>
  <si>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</si>
  <si>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</si>
  <si>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</si>
  <si>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</si>
  <si>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</si>
  <si>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</si>
  <si>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</si>
  <si>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</si>
  <si>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</si>
  <si>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</si>
  <si>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</si>
  <si>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</si>
  <si>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</si>
  <si>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</si>
  <si>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</si>
  <si>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</si>
  <si>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</si>
  <si>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</si>
  <si>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</si>
  <si>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</si>
  <si>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</si>
  <si>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</si>
  <si>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</si>
  <si>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</si>
  <si>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</si>
  <si>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</si>
  <si>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</si>
  <si>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</si>
  <si>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</si>
  <si>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</si>
  <si>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</si>
  <si>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</si>
  <si>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</si>
  <si>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</si>
  <si>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</si>
  <si>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</si>
  <si>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</si>
  <si>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</si>
  <si>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</si>
  <si>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</si>
  <si>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</si>
  <si>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</si>
  <si>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</si>
  <si>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</si>
  <si>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</si>
  <si>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</si>
  <si>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</si>
  <si>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</si>
  <si>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</si>
  <si>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</si>
  <si>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</si>
  <si>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</si>
  <si>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</si>
  <si>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</si>
  <si>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</si>
  <si>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</si>
  <si>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</si>
  <si>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</si>
  <si>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</si>
  <si>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</si>
  <si>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</si>
  <si>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</si>
  <si>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</si>
  <si>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</si>
  <si>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</si>
  <si>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</si>
  <si>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</si>
  <si>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</si>
  <si>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</si>
  <si>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</si>
  <si>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</si>
  <si>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</si>
  <si>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</si>
  <si>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</si>
  <si>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</si>
  <si>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</si>
  <si>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</si>
  <si>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</si>
  <si>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</si>
  <si>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</si>
  <si>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</si>
  <si>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</si>
  <si>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</si>
  <si>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</si>
  <si>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</si>
  <si>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</si>
  <si>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</si>
  <si>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</si>
  <si>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</si>
  <si>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</si>
  <si>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</si>
  <si>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</si>
  <si>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</si>
  <si>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</si>
  <si>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</si>
  <si>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</si>
  <si>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</si>
  <si>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</si>
  <si>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</si>
  <si>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</si>
  <si>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</si>
  <si>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</si>
  <si>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</si>
  <si>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</si>
  <si>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</si>
  <si>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</si>
  <si>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</si>
  <si>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</si>
  <si>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</si>
  <si>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</si>
  <si>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</si>
  <si>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</si>
  <si>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</si>
  <si>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</si>
  <si>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</si>
  <si>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</si>
  <si>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</si>
  <si>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</si>
  <si>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</si>
  <si>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</si>
  <si>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</si>
  <si>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</si>
  <si>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</si>
  <si>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</si>
  <si>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</si>
  <si>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</si>
  <si>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</si>
  <si>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</si>
  <si>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</si>
  <si>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</si>
  <si>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</si>
  <si>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</si>
  <si>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</si>
  <si>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</si>
  <si>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</si>
  <si>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</si>
  <si>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</si>
  <si>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</si>
  <si>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</si>
  <si>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</si>
  <si>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</si>
  <si>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</si>
  <si>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</si>
  <si>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</si>
  <si>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</si>
  <si>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</si>
  <si>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</si>
  <si>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</si>
  <si>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</si>
  <si>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</si>
  <si>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</si>
  <si>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</si>
  <si>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</si>
  <si>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</si>
  <si>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</si>
  <si>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</si>
  <si>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</si>
  <si>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</si>
  <si>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</si>
  <si>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</si>
  <si>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</si>
  <si>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</si>
  <si>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</si>
  <si>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</si>
  <si>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</si>
  <si>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</si>
  <si>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</si>
  <si>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</si>
  <si>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</si>
  <si>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</si>
  <si>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</si>
  <si>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</si>
  <si>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</si>
  <si>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</si>
  <si>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</si>
  <si>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</si>
  <si>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</si>
  <si>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</si>
  <si>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</si>
  <si>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</si>
  <si>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</si>
  <si>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</si>
  <si>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</si>
  <si>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</si>
  <si>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</si>
  <si>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</si>
  <si>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</si>
  <si>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</si>
  <si>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</si>
  <si>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</si>
  <si>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</si>
  <si>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</si>
  <si>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</si>
  <si>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</si>
  <si>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</si>
  <si>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</si>
  <si>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</si>
  <si>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</si>
  <si>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</si>
  <si>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</si>
  <si>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</si>
  <si>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</si>
  <si>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</si>
  <si>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</si>
  <si>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</si>
  <si>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</si>
  <si>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</si>
  <si>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</si>
  <si>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</si>
  <si>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</si>
  <si>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</si>
  <si>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</si>
  <si>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</si>
  <si>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</si>
  <si>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</si>
  <si>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</si>
  <si>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</si>
  <si>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</si>
  <si>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</si>
  <si>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</si>
  <si>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</si>
  <si>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</si>
  <si>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</si>
  <si>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</si>
  <si>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</si>
  <si>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</si>
  <si>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</si>
  <si>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</si>
  <si>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</si>
  <si>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</si>
  <si>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</si>
  <si>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</si>
  <si>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</si>
  <si>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</si>
  <si>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</si>
  <si>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</si>
  <si>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</si>
  <si>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</si>
  <si>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</si>
  <si>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</si>
  <si>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</si>
  <si>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</si>
  <si>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</si>
  <si>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</si>
  <si>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</si>
  <si>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</si>
  <si>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</si>
  <si>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</si>
  <si>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</si>
  <si>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</si>
  <si>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</si>
  <si>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</si>
  <si>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</si>
  <si>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</si>
  <si>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</si>
  <si>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</si>
  <si>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</si>
  <si>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</si>
  <si>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</si>
  <si>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</si>
  <si>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</si>
  <si>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</si>
  <si>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</si>
  <si>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</si>
  <si>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</si>
  <si>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</si>
  <si>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</si>
  <si>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</si>
  <si>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</si>
  <si>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</si>
  <si>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</si>
  <si>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</si>
  <si>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</si>
  <si>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</si>
  <si>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</si>
  <si>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</si>
  <si>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</si>
  <si>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</si>
  <si>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</si>
  <si>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</si>
  <si>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</si>
  <si>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</si>
  <si>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</si>
  <si>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</si>
  <si>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</si>
  <si>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</si>
  <si>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</si>
  <si>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</si>
  <si>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</si>
  <si>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</si>
  <si>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</si>
  <si>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</si>
  <si>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</si>
  <si>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</si>
  <si>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</si>
  <si>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</si>
  <si>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</si>
  <si>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</si>
  <si>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</si>
  <si>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</si>
  <si>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</si>
  <si>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</si>
  <si>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</si>
  <si>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</si>
  <si>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</si>
  <si>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</si>
  <si>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</si>
  <si>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</si>
  <si>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</si>
  <si>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</si>
  <si>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</si>
  <si>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</si>
  <si>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</si>
  <si>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</si>
  <si>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</si>
  <si>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</si>
  <si>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</si>
  <si>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</si>
  <si>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</si>
  <si>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</si>
  <si>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</si>
  <si>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</si>
  <si>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</si>
  <si>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</si>
  <si>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</si>
  <si>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</si>
  <si>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</si>
  <si>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</si>
  <si>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</si>
  <si>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</si>
  <si>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</si>
  <si>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</si>
  <si>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</si>
  <si>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</si>
  <si>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</si>
  <si>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</si>
  <si>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</si>
  <si>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</si>
  <si>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</si>
  <si>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</si>
  <si>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</si>
  <si>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</si>
  <si>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</si>
  <si>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</si>
  <si>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</si>
  <si>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</si>
  <si>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</si>
  <si>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</si>
  <si>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</si>
  <si>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</si>
  <si>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</si>
  <si>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</si>
  <si>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</si>
  <si>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</si>
  <si>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</si>
  <si>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</si>
  <si>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</si>
  <si>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</si>
  <si>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</si>
  <si>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</si>
  <si>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</si>
  <si>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</si>
  <si>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</si>
  <si>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</si>
  <si>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</si>
  <si>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</si>
  <si>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</si>
  <si>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</si>
  <si>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</si>
  <si>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</si>
  <si>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</si>
  <si>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</si>
  <si>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</si>
  <si>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</si>
  <si>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</si>
  <si>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</si>
  <si>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</si>
  <si>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</si>
  <si>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</si>
  <si>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</si>
  <si>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</si>
  <si>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</si>
  <si>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</si>
  <si>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</si>
  <si>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</si>
  <si>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</si>
  <si>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</si>
  <si>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</si>
  <si>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</si>
  <si>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</si>
  <si>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</si>
  <si>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</si>
  <si>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</si>
  <si>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</si>
  <si>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</si>
  <si>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</si>
  <si>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</si>
  <si>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</si>
  <si>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</si>
  <si>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</si>
  <si>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</si>
  <si>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</si>
  <si>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</si>
  <si>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</si>
  <si>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</si>
  <si>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</si>
  <si>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</si>
  <si>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</si>
  <si>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</si>
  <si>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</si>
  <si>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</si>
  <si>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</si>
  <si>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</si>
  <si>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</si>
  <si>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</si>
  <si>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</si>
  <si>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</si>
  <si>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</si>
  <si>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</si>
  <si>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</si>
  <si>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</si>
  <si>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</si>
  <si>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</si>
  <si>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</si>
  <si>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</si>
  <si>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</si>
  <si>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</si>
  <si>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</si>
  <si>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</si>
  <si>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</si>
  <si>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</si>
  <si>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</si>
  <si>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</si>
  <si>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</si>
  <si>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</si>
  <si>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</si>
  <si>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</si>
  <si>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</si>
  <si>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</si>
  <si>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</si>
  <si>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</si>
  <si>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</si>
  <si>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</si>
  <si>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</si>
  <si>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</si>
  <si>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</si>
  <si>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</si>
  <si>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</si>
  <si>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</si>
  <si>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</si>
  <si>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</si>
  <si>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</si>
  <si>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</si>
  <si>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</si>
  <si>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</si>
  <si>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</si>
  <si>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</si>
  <si>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</si>
  <si>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</si>
  <si>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</si>
  <si>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</si>
  <si>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</si>
  <si>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</si>
  <si>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</si>
  <si>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</si>
  <si>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</si>
  <si>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</si>
  <si>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</si>
  <si>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</si>
  <si>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</si>
  <si>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</si>
  <si>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</si>
  <si>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</si>
  <si>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</si>
  <si>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</si>
  <si>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</si>
  <si>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</si>
  <si>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</si>
  <si>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</si>
  <si>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</si>
  <si>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</si>
  <si>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</si>
  <si>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</si>
  <si>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</si>
  <si>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</si>
  <si>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</si>
  <si>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</si>
  <si>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</si>
  <si>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</si>
  <si>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</si>
  <si>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</si>
  <si>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</si>
  <si>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</si>
  <si>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</si>
  <si>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</si>
  <si>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</si>
  <si>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</si>
  <si>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</si>
  <si>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</si>
  <si>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</si>
  <si>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</si>
  <si>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</si>
  <si>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</si>
  <si>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</si>
  <si>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</si>
  <si>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</si>
  <si>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</si>
  <si>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</si>
  <si>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</si>
  <si>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</si>
  <si>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</si>
  <si>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</si>
  <si>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</si>
  <si>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</si>
  <si>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</si>
  <si>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</si>
  <si>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</si>
  <si>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</si>
  <si>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</si>
  <si>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</si>
  <si>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</si>
  <si>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</si>
  <si>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</si>
  <si>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</si>
  <si>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</si>
  <si>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</si>
  <si>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</si>
  <si>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</si>
  <si>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</si>
  <si>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</si>
  <si>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</si>
  <si>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</si>
  <si>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</si>
  <si>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</si>
  <si>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</si>
  <si>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</si>
  <si>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</si>
  <si>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</si>
  <si>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</si>
  <si>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</si>
  <si>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</si>
  <si>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</si>
  <si>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</si>
  <si>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</si>
  <si>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</si>
  <si>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</si>
  <si>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</si>
  <si>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</si>
  <si>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</si>
  <si>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</si>
  <si>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</si>
  <si>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</si>
  <si>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</si>
  <si>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</si>
  <si>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</si>
  <si>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</si>
  <si>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</si>
  <si>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</si>
  <si>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</si>
  <si>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</si>
  <si>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</si>
  <si>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</si>
  <si>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</si>
  <si>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</si>
  <si>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</si>
  <si>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</si>
  <si>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</si>
  <si>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</si>
  <si>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</si>
  <si>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</si>
  <si>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</si>
  <si>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</si>
  <si>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</si>
  <si>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</si>
  <si>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</si>
  <si>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</si>
  <si>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</si>
  <si>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</si>
  <si>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</si>
  <si>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</si>
  <si>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</si>
  <si>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</si>
  <si>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</si>
  <si>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</si>
  <si>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</si>
  <si>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</si>
  <si>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</si>
  <si>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</si>
  <si>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</si>
  <si>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</si>
  <si>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</si>
  <si>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</si>
  <si>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</si>
  <si>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</si>
  <si>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</si>
  <si>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</si>
  <si>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</si>
  <si>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</si>
  <si>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</si>
  <si>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</si>
  <si>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</si>
  <si>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</si>
  <si>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</si>
  <si>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</si>
  <si>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</si>
  <si>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</si>
  <si>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</si>
  <si>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</si>
  <si>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</si>
  <si>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</si>
  <si>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</si>
  <si>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</si>
  <si>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</si>
  <si>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</si>
  <si>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</si>
  <si>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</si>
  <si>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</si>
  <si>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</si>
  <si>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</si>
  <si>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</si>
  <si>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</si>
  <si>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</si>
  <si>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</si>
  <si>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</si>
  <si>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</si>
  <si>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</si>
  <si>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</si>
  <si>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</si>
  <si>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</si>
  <si>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</si>
  <si>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</si>
  <si>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</si>
  <si>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</si>
  <si>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</si>
  <si>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</si>
  <si>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</si>
  <si>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</si>
  <si>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</si>
  <si>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</si>
  <si>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</si>
  <si>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</si>
  <si>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</si>
  <si>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</si>
  <si>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</si>
  <si>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</si>
  <si>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</si>
  <si>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</si>
  <si>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</si>
  <si>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</si>
  <si>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</si>
  <si>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</si>
  <si>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</si>
  <si>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</si>
  <si>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</si>
  <si>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</si>
  <si>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</si>
  <si>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</si>
  <si>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</si>
  <si>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</si>
  <si>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</si>
  <si>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</si>
  <si>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</si>
  <si>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</si>
  <si>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</si>
  <si>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</si>
  <si>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</si>
  <si>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</si>
  <si>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</si>
  <si>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</si>
  <si>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</si>
  <si>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</si>
  <si>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</si>
  <si>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</si>
  <si>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</si>
  <si>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</si>
  <si>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</si>
  <si>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</si>
  <si>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</si>
  <si>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</si>
  <si>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</si>
  <si>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</si>
  <si>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</si>
  <si>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</si>
  <si>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</si>
  <si>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</si>
  <si>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</si>
  <si>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</si>
  <si>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</si>
  <si>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</si>
  <si>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</si>
  <si>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</si>
  <si>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</si>
  <si>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</si>
  <si>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</si>
  <si>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</si>
  <si>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</si>
  <si>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</si>
  <si>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</si>
  <si>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</si>
  <si>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</si>
  <si>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</si>
  <si>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</si>
  <si>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</si>
  <si>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</si>
  <si>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</si>
  <si>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</si>
  <si>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</si>
  <si>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</si>
  <si>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</si>
  <si>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</si>
  <si>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</si>
  <si>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</si>
  <si>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</si>
  <si>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</si>
  <si>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</si>
  <si>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</si>
  <si>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</si>
  <si>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</si>
  <si>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</si>
  <si>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</si>
  <si>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</si>
  <si>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</si>
  <si>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</si>
  <si>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</si>
  <si>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</si>
  <si>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</si>
  <si>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</si>
  <si>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</si>
  <si>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</si>
  <si>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</si>
  <si>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</si>
  <si>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</si>
  <si>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</si>
  <si>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</si>
  <si>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</si>
  <si>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</si>
  <si>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</si>
  <si>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</si>
  <si>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</si>
  <si>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</si>
  <si>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</si>
  <si>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</si>
  <si>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</si>
  <si>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</si>
  <si>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</si>
  <si>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</si>
  <si>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</si>
  <si>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</si>
  <si>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</si>
  <si>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</si>
  <si>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</si>
  <si>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</si>
  <si>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</si>
  <si>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</si>
  <si>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</si>
  <si>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</si>
  <si>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</si>
  <si>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</si>
  <si>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</si>
  <si>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</si>
  <si>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</si>
  <si>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</si>
  <si>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</si>
  <si>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</si>
  <si>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</si>
  <si>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</si>
  <si>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</si>
  <si>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</si>
  <si>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</si>
  <si>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</si>
  <si>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</si>
  <si>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</si>
  <si>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</si>
  <si>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</si>
  <si>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</si>
  <si>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</si>
  <si>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</si>
  <si>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</si>
  <si>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</si>
  <si>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</si>
  <si>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</si>
  <si>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</si>
  <si>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</si>
  <si>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</si>
  <si>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</si>
  <si>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</si>
  <si>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</si>
  <si>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</si>
  <si>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</si>
  <si>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</si>
  <si>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</si>
  <si>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</si>
  <si>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</si>
  <si>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</si>
  <si>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</si>
  <si>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</si>
  <si>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</si>
  <si>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</si>
  <si>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</si>
  <si>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</si>
  <si>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</si>
  <si>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</si>
  <si>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</si>
  <si>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</si>
  <si>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</si>
  <si>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</si>
  <si>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</si>
  <si>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</si>
  <si>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</si>
  <si>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</si>
  <si>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</si>
  <si>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</si>
  <si>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</si>
  <si>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</si>
  <si>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</si>
  <si>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</si>
  <si>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</si>
  <si>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</si>
  <si>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</si>
  <si>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</si>
  <si>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</si>
  <si>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</si>
  <si>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</si>
  <si>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</si>
  <si>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</si>
  <si>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</si>
  <si>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</si>
  <si>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</si>
  <si>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</si>
  <si>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</si>
  <si>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</si>
  <si>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</si>
  <si>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</si>
  <si>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</si>
  <si>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</si>
  <si>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</si>
  <si>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</si>
  <si>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</si>
  <si>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</si>
  <si>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</si>
  <si>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</si>
  <si>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</si>
  <si>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</si>
  <si>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</si>
  <si>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</si>
  <si>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</si>
  <si>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</si>
  <si>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</si>
  <si>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</si>
  <si>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</si>
  <si>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</si>
  <si>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</si>
  <si>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</si>
  <si>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</si>
  <si>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</si>
  <si>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</si>
  <si>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</si>
  <si>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</si>
  <si>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</si>
  <si>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</si>
  <si>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</si>
  <si>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</si>
  <si>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</si>
  <si>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</si>
  <si>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</si>
  <si>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</si>
  <si>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</si>
  <si>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</si>
  <si>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</si>
  <si>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</si>
  <si>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</si>
  <si>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</si>
  <si>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</si>
  <si>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</si>
  <si>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</si>
  <si>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</si>
  <si>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</si>
  <si>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</si>
  <si>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</si>
  <si>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</si>
  <si>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</si>
  <si>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</si>
  <si>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</si>
  <si>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</si>
  <si>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</si>
  <si>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</si>
  <si>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</si>
  <si>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</si>
  <si>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</si>
  <si>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</si>
  <si>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</si>
  <si>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</si>
  <si>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</si>
  <si>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</si>
  <si>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</si>
  <si>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</si>
  <si>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</si>
  <si>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</si>
  <si>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</si>
  <si>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</si>
  <si>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</si>
  <si>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</si>
  <si>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</si>
  <si>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</si>
  <si>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</si>
  <si>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</si>
  <si>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</si>
  <si>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</si>
  <si>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</si>
  <si>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</si>
  <si>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</si>
  <si>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</si>
  <si>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</si>
  <si>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</si>
  <si>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</si>
  <si>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</si>
  <si>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</si>
  <si>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</si>
  <si>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</si>
  <si>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</si>
  <si>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</si>
  <si>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</si>
  <si>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</si>
  <si>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</si>
  <si>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</si>
  <si>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</si>
  <si>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</si>
  <si>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</si>
  <si>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</si>
  <si>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</si>
  <si>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</si>
  <si>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</si>
  <si>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</si>
  <si>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</si>
  <si>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</si>
  <si>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</si>
  <si>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</si>
  <si>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</si>
  <si>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</si>
  <si>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</si>
  <si>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</si>
  <si>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</si>
  <si>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</si>
  <si>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</si>
  <si>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</si>
  <si>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</si>
  <si>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</si>
  <si>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</si>
  <si>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</si>
  <si>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</si>
  <si>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</si>
  <si>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</si>
  <si>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</si>
  <si>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</si>
  <si>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</si>
  <si>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</si>
  <si>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</si>
  <si>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</si>
  <si>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</si>
  <si>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</si>
  <si>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</si>
  <si>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</si>
  <si>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</si>
  <si>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</si>
  <si>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</si>
  <si>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</si>
  <si>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</si>
  <si>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</si>
  <si>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</si>
  <si>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</si>
  <si>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</si>
  <si>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</si>
  <si>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</si>
  <si>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</si>
  <si>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</si>
  <si>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</si>
  <si>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</si>
  <si>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</si>
  <si>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</si>
  <si>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</si>
  <si>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</si>
  <si>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</si>
  <si>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</si>
  <si>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</si>
  <si>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</si>
  <si>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</si>
  <si>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</si>
  <si>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</si>
  <si>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</si>
  <si>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</si>
  <si>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</si>
  <si>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</si>
  <si>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</si>
  <si>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</si>
  <si>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</si>
  <si>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</si>
  <si>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</si>
  <si>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</si>
  <si>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</si>
  <si>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</si>
  <si>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</si>
  <si>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</si>
  <si>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</si>
  <si>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</si>
  <si>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</si>
  <si>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</si>
  <si>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</si>
  <si>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</si>
  <si>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</si>
  <si>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</si>
  <si>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</si>
  <si>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</si>
  <si>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</si>
  <si>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</si>
  <si>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</si>
  <si>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</si>
  <si>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</si>
  <si>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</si>
  <si>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</si>
  <si>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</si>
  <si>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</si>
  <si>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</si>
  <si>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</si>
  <si>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</si>
  <si>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</si>
  <si>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</si>
  <si>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</si>
  <si>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</si>
  <si>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</si>
  <si>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</si>
  <si>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</si>
  <si>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</si>
  <si>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</si>
  <si>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</si>
  <si>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</si>
  <si>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</si>
  <si>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</si>
  <si>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</si>
  <si>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</si>
  <si>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</si>
  <si>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</si>
  <si>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</si>
  <si>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</si>
  <si>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</si>
  <si>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</si>
  <si>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</si>
  <si>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</si>
  <si>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</si>
  <si>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</si>
  <si>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</si>
  <si>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</si>
  <si>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</si>
  <si>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</si>
  <si>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</si>
  <si>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</si>
  <si>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</si>
  <si>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</si>
  <si>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</si>
  <si>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</si>
  <si>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</si>
  <si>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</si>
  <si>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</si>
  <si>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</si>
  <si>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</si>
  <si>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</si>
  <si>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</si>
  <si>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</si>
  <si>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</si>
  <si>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</si>
  <si>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</si>
  <si>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</si>
  <si>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</si>
  <si>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</si>
  <si>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</si>
  <si>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</si>
  <si>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</si>
  <si>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</si>
  <si>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</si>
  <si>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</si>
  <si>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</si>
  <si>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</si>
  <si>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</si>
  <si>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</si>
  <si>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</si>
  <si>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</si>
  <si>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</si>
  <si>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</si>
  <si>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</si>
  <si>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</si>
  <si>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</si>
  <si>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</si>
  <si>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</si>
  <si>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</si>
  <si>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</si>
  <si>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</si>
  <si>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</si>
  <si>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</si>
  <si>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</si>
  <si>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</si>
  <si>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</si>
  <si>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</si>
  <si>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</si>
  <si>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</si>
  <si>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</si>
  <si>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</si>
  <si>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</si>
  <si>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</si>
  <si>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</si>
  <si>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</si>
  <si>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</si>
  <si>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</si>
  <si>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</si>
  <si>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</si>
  <si>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</si>
  <si>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</si>
  <si>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</si>
  <si>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</si>
  <si>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</si>
  <si>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</si>
  <si>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</si>
  <si>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</si>
  <si>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</si>
  <si>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</si>
  <si>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</si>
  <si>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</si>
  <si>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</si>
  <si>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</si>
  <si>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</si>
  <si>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</si>
  <si>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</si>
  <si>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</si>
  <si>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</si>
  <si>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</si>
  <si>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</si>
  <si>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</si>
  <si>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</si>
  <si>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</si>
  <si>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</si>
  <si>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</si>
  <si>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</si>
  <si>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</si>
  <si>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</si>
  <si>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</si>
  <si>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</si>
  <si>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</si>
  <si>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</si>
  <si>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</si>
  <si>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</si>
  <si>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</si>
  <si>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</si>
  <si>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</si>
  <si>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</si>
  <si>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</si>
  <si>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</si>
  <si>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</si>
  <si>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</si>
  <si>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</si>
  <si>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</si>
  <si>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</si>
  <si>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</si>
  <si>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</si>
  <si>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</si>
  <si>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</si>
  <si>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</si>
  <si>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</si>
  <si>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</si>
  <si>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</si>
  <si>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</si>
  <si>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</si>
  <si>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</si>
  <si>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</si>
  <si>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</si>
  <si>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</si>
  <si>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</si>
  <si>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</si>
  <si>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</si>
  <si>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</si>
  <si>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</si>
  <si>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</si>
  <si>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</si>
  <si>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</si>
  <si>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</si>
  <si>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</si>
  <si>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</si>
  <si>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</si>
  <si>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</si>
  <si>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</si>
  <si>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</si>
  <si>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</si>
  <si>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</si>
  <si>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</si>
  <si>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</si>
  <si>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</si>
  <si>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</si>
  <si>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</si>
  <si>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</si>
  <si>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</si>
  <si>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</si>
  <si>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</si>
  <si>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</si>
  <si>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</si>
  <si>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</si>
  <si>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</si>
  <si>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</si>
  <si>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</si>
  <si>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</si>
  <si>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</si>
  <si>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</si>
  <si>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</si>
  <si>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</si>
  <si>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</si>
  <si>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</si>
  <si>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</si>
  <si>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</si>
  <si>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</si>
  <si>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</si>
  <si>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</si>
  <si>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</si>
  <si>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</si>
  <si>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</si>
  <si>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</si>
  <si>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</si>
  <si>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</si>
  <si>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</si>
  <si>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</si>
  <si>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</si>
  <si>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</si>
  <si>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</si>
  <si>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</si>
  <si>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</si>
  <si>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</si>
  <si>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</si>
  <si>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</si>
  <si>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</si>
  <si>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</si>
  <si>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</si>
  <si>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</si>
  <si>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</si>
  <si>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</si>
  <si>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</si>
  <si>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</si>
  <si>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</si>
  <si>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</si>
  <si>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</si>
  <si>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</si>
  <si>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</si>
  <si>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</si>
  <si>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</si>
  <si>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</si>
  <si>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</si>
  <si>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</si>
  <si>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</si>
  <si>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</si>
  <si>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</si>
  <si>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</si>
  <si>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</si>
  <si>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</si>
  <si>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</si>
  <si>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</si>
  <si>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</si>
  <si>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</si>
  <si>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</si>
  <si>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</si>
  <si>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</si>
  <si>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</si>
  <si>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</si>
  <si>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</si>
  <si>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</si>
  <si>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</si>
  <si>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</si>
  <si>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</si>
  <si>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</si>
  <si>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</si>
  <si>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</si>
  <si>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</si>
  <si>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</si>
  <si>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</si>
  <si>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</si>
  <si>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</si>
  <si>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</si>
  <si>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</si>
  <si>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</si>
  <si>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</si>
  <si>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</si>
  <si>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</si>
  <si>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</si>
  <si>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</si>
  <si>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</si>
  <si>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</si>
  <si>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</si>
  <si>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</si>
  <si>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</si>
  <si>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</si>
  <si>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</si>
  <si>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</si>
  <si>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</si>
  <si>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</si>
  <si>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</si>
  <si>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</si>
  <si>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</si>
  <si>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</si>
  <si>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</si>
  <si>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</si>
  <si>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</si>
  <si>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</si>
  <si>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</si>
  <si>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</si>
  <si>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</si>
  <si>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</si>
  <si>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</si>
  <si>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</si>
  <si>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</si>
  <si>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</si>
  <si>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</si>
  <si>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</si>
  <si>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</si>
  <si>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</si>
  <si>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</si>
  <si>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</si>
  <si>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</si>
  <si>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</si>
  <si>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</si>
  <si>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</si>
  <si>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</si>
  <si>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</si>
  <si>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</si>
  <si>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</si>
  <si>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</si>
  <si>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</si>
  <si>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</si>
  <si>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</si>
  <si>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</si>
  <si>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</si>
  <si>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</si>
  <si>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</si>
  <si>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</si>
  <si>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</si>
  <si>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</si>
  <si>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</si>
  <si>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</si>
  <si>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</si>
  <si>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</si>
  <si>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</si>
  <si>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</si>
  <si>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</si>
  <si>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</si>
  <si>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</si>
  <si>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</si>
  <si>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</si>
  <si>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</si>
  <si>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</si>
  <si>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</si>
  <si>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</si>
  <si>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</si>
  <si>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</si>
  <si>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</si>
  <si>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</si>
  <si>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</si>
  <si>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</si>
  <si>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</si>
  <si>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</si>
  <si>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</si>
  <si>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</si>
  <si>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</si>
  <si>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</si>
  <si>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</si>
  <si>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</si>
  <si>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</si>
  <si>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</si>
  <si>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</si>
  <si>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</si>
  <si>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</si>
  <si>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</si>
  <si>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</si>
  <si>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</si>
  <si>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</si>
  <si>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</si>
  <si>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</si>
  <si>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</si>
  <si>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</si>
  <si>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</si>
  <si>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</si>
  <si>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</si>
  <si>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</si>
  <si>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</si>
  <si>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</si>
  <si>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</si>
  <si>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</si>
  <si>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</si>
  <si>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</si>
  <si>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</si>
  <si>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</si>
  <si>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</si>
  <si>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</si>
  <si>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</si>
  <si>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</si>
  <si>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</si>
  <si>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</si>
  <si>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</si>
  <si>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</si>
  <si>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</si>
  <si>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</si>
  <si>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</si>
  <si>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</si>
  <si>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</si>
  <si>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</si>
  <si>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</si>
  <si>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</si>
  <si>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</si>
  <si>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</si>
  <si>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</si>
  <si>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</si>
  <si>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</si>
  <si>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</si>
  <si>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</si>
  <si>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</si>
  <si>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</si>
  <si>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</si>
  <si>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</si>
  <si>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</si>
  <si>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</si>
  <si>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</si>
  <si>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</si>
  <si>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</si>
  <si>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</si>
  <si>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</si>
  <si>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</si>
  <si>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</si>
  <si>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</si>
  <si>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</si>
  <si>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</si>
  <si>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</si>
  <si>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</si>
  <si>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</si>
  <si>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</si>
  <si>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</si>
  <si>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</si>
  <si>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</si>
  <si>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</si>
  <si>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</si>
  <si>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</si>
  <si>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</si>
  <si>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</si>
  <si>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</si>
  <si>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</si>
  <si>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</si>
  <si>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</si>
  <si>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</si>
  <si>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</si>
  <si>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</si>
  <si>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</si>
  <si>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</si>
  <si>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</si>
  <si>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</si>
  <si>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</si>
  <si>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</si>
  <si>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</si>
  <si>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</si>
  <si>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</si>
  <si>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</si>
  <si>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</si>
  <si>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</si>
  <si>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</si>
  <si>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</si>
  <si>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</si>
  <si>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</si>
  <si>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</si>
  <si>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</si>
  <si>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</si>
  <si>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</si>
  <si>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</si>
  <si>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</si>
  <si>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</si>
  <si>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</si>
  <si>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</si>
  <si>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</si>
  <si>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</si>
  <si>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</si>
  <si>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</si>
  <si>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</si>
  <si>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</si>
  <si>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</si>
  <si>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</si>
  <si>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</si>
  <si>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</si>
  <si>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</si>
  <si>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</si>
  <si>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</si>
  <si>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</si>
  <si>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</si>
  <si>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</si>
  <si>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</si>
  <si>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</si>
  <si>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</si>
  <si>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</si>
  <si>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</si>
  <si>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</si>
  <si>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</si>
  <si>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</si>
  <si>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</si>
  <si>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</si>
  <si>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</si>
  <si>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</si>
  <si>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</si>
  <si>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</si>
  <si>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</si>
  <si>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</si>
  <si>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</si>
  <si>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</si>
  <si>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</si>
  <si>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</si>
  <si>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</si>
  <si>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</si>
  <si>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</si>
  <si>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</si>
  <si>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</si>
  <si>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</si>
  <si>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</si>
  <si>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</si>
  <si>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</si>
  <si>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</si>
  <si>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</si>
  <si>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</si>
  <si>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</si>
  <si>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</si>
  <si>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</si>
  <si>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</si>
  <si>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</si>
  <si>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</si>
  <si>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</si>
  <si>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</si>
  <si>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</si>
  <si>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</si>
  <si>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</si>
  <si>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</si>
  <si>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</si>
  <si>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</si>
  <si>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</si>
  <si>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</si>
  <si>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</si>
  <si>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</si>
  <si>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</si>
  <si>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</si>
  <si>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</si>
  <si>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</si>
  <si>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</si>
  <si>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</si>
  <si>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</si>
  <si>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</si>
  <si>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</si>
  <si>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</si>
  <si>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</si>
  <si>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</si>
  <si>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</si>
  <si>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</si>
  <si>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</si>
  <si>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</si>
  <si>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</si>
  <si>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</si>
  <si>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</si>
  <si>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</si>
  <si>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</si>
  <si>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</si>
  <si>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</si>
  <si>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</si>
  <si>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</si>
  <si>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</si>
  <si>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</si>
  <si>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</si>
  <si>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</si>
  <si>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</si>
  <si>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</si>
  <si>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</si>
  <si>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</si>
  <si>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</si>
  <si>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</si>
  <si>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</si>
  <si>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</si>
  <si>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</si>
  <si>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</si>
  <si>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</si>
  <si>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</si>
  <si>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</si>
  <si>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</si>
  <si>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</si>
  <si>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</si>
  <si>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</si>
  <si>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</si>
  <si>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</si>
  <si>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</si>
  <si>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</si>
  <si>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</si>
  <si>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</si>
  <si>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</si>
  <si>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</si>
  <si>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</si>
  <si>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</si>
  <si>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</si>
  <si>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</si>
  <si>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</si>
  <si>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</si>
  <si>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</si>
  <si>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</si>
  <si>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</si>
  <si>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</si>
  <si>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</si>
  <si>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</si>
  <si>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</si>
  <si>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</si>
  <si>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</si>
  <si>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</si>
  <si>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</si>
  <si>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</si>
  <si>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</si>
  <si>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</si>
  <si>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</si>
  <si>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</si>
  <si>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</si>
  <si>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</si>
  <si>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</si>
  <si>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</si>
  <si>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</si>
  <si>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</si>
  <si>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</si>
  <si>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</si>
  <si>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</si>
  <si>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</si>
  <si>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</si>
  <si>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</si>
  <si>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</si>
  <si>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</si>
  <si>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</si>
  <si>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</si>
  <si>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</si>
  <si>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</si>
  <si>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</si>
  <si>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</si>
  <si>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</si>
  <si>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</si>
  <si>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</si>
  <si>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</si>
  <si>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</si>
  <si>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</si>
  <si>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</si>
  <si>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</si>
  <si>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</si>
  <si>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</si>
  <si>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</si>
  <si>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</si>
  <si>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</si>
  <si>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</si>
  <si>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</si>
  <si>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</si>
  <si>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</si>
  <si>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</si>
  <si>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</si>
  <si>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</si>
  <si>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</si>
  <si>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</si>
  <si>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</si>
  <si>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</si>
  <si>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</si>
  <si>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</si>
  <si>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</si>
  <si>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</si>
  <si>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</si>
  <si>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</si>
  <si>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</si>
  <si>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</si>
  <si>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</si>
  <si>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</si>
  <si>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</si>
  <si>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</si>
  <si>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</si>
  <si>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</si>
  <si>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</si>
  <si>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</si>
  <si>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</si>
  <si>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</si>
  <si>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</si>
  <si>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</si>
  <si>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</si>
  <si>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</si>
  <si>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</si>
  <si>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</si>
  <si>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</si>
  <si>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</si>
  <si>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</si>
  <si>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</si>
  <si>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</si>
  <si>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</si>
  <si>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</si>
  <si>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</si>
  <si>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</si>
  <si>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</si>
  <si>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</si>
  <si>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</si>
  <si>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</si>
  <si>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</si>
  <si>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</si>
  <si>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</si>
  <si>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</si>
  <si>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</si>
  <si>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</si>
  <si>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</si>
  <si>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</si>
  <si>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</si>
  <si>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</si>
  <si>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</si>
  <si>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</si>
  <si>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</si>
  <si>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</si>
  <si>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</si>
  <si>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</si>
  <si>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</si>
  <si>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</si>
  <si>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</si>
  <si>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</si>
  <si>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</si>
  <si>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</si>
  <si>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</si>
  <si>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</si>
  <si>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</si>
  <si>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</si>
  <si>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</si>
  <si>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</si>
  <si>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</si>
  <si>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</si>
  <si>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</si>
  <si>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</si>
  <si>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</si>
  <si>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</si>
  <si>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</si>
  <si>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</si>
  <si>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</si>
  <si>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</si>
  <si>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</si>
  <si>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</si>
  <si>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</si>
  <si>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</si>
  <si>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</si>
  <si>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</si>
  <si>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</si>
  <si>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</si>
  <si>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</si>
  <si>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</si>
  <si>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</si>
  <si>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</si>
  <si>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</si>
  <si>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</si>
  <si>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</si>
  <si>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</si>
  <si>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</si>
  <si>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</si>
  <si>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</si>
  <si>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</si>
  <si>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</si>
  <si>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</si>
  <si>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</si>
  <si>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</si>
  <si>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</si>
  <si>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</si>
  <si>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</si>
  <si>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</si>
  <si>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</si>
  <si>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</si>
  <si>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</si>
  <si>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</si>
  <si>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</si>
  <si>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</si>
  <si>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</si>
  <si>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</si>
  <si>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</si>
  <si>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</si>
  <si>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</si>
  <si>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</si>
  <si>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</si>
  <si>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</si>
  <si>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</si>
  <si>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</si>
  <si>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</si>
  <si>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</si>
  <si>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</si>
  <si>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</si>
  <si>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</si>
  <si>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</si>
  <si>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</si>
  <si>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</si>
  <si>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</si>
  <si>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</si>
  <si>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</si>
  <si>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</si>
  <si>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</si>
  <si>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</si>
  <si>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</si>
  <si>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</si>
  <si>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</si>
  <si>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</si>
  <si>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</si>
  <si>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</si>
  <si>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</si>
  <si>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</si>
  <si>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</si>
  <si>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</si>
  <si>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</si>
  <si>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</si>
  <si>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</si>
  <si>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</si>
  <si>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</si>
  <si>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</si>
  <si>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</si>
  <si>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</si>
  <si>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</si>
  <si>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</si>
  <si>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</si>
  <si>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</si>
  <si>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</si>
  <si>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</si>
  <si>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</si>
  <si>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</si>
  <si>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</si>
  <si>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</si>
  <si>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</si>
  <si>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</si>
  <si>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</si>
  <si>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</si>
  <si>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</si>
  <si>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</si>
  <si>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</si>
  <si>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</si>
  <si>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</si>
  <si>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</si>
  <si>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</si>
  <si>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</si>
  <si>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</si>
  <si>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</si>
  <si>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</si>
  <si>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</si>
  <si>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</si>
  <si>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</si>
  <si>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</si>
  <si>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</si>
  <si>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</si>
  <si>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</si>
  <si>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</si>
  <si>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</si>
  <si>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</si>
  <si>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</si>
  <si>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</si>
  <si>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</si>
  <si>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</si>
  <si>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</si>
  <si>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</si>
  <si>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</si>
  <si>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</si>
  <si>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</si>
  <si>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</si>
  <si>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</si>
  <si>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</si>
  <si>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</si>
  <si>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</si>
  <si>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</si>
  <si>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</si>
  <si>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</si>
  <si>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</si>
  <si>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</si>
  <si>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</si>
  <si>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</si>
  <si>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</si>
  <si>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</si>
  <si>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</si>
  <si>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</si>
  <si>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</si>
  <si>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</si>
  <si>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</si>
  <si>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</si>
  <si>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</si>
  <si>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</si>
  <si>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</si>
  <si>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</si>
  <si>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</si>
  <si>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</si>
  <si>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</si>
  <si>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</si>
  <si>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</si>
  <si>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</si>
  <si>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</si>
  <si>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</si>
  <si>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</si>
  <si>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</si>
  <si>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</si>
  <si>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</si>
  <si>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</si>
  <si>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</si>
  <si>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</si>
  <si>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</si>
  <si>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</si>
  <si>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</si>
  <si>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</si>
  <si>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</si>
  <si>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</si>
  <si>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</si>
  <si>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</si>
  <si>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</si>
  <si>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</si>
  <si>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</si>
  <si>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</si>
  <si>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</si>
  <si>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</si>
  <si>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</si>
  <si>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</si>
  <si>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</si>
  <si>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</si>
  <si>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</si>
  <si>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</si>
  <si>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</si>
  <si>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</si>
  <si>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</si>
  <si>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</si>
  <si>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</si>
  <si>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</si>
  <si>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</si>
  <si>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</si>
  <si>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</si>
  <si>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</si>
  <si>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</si>
  <si>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</si>
  <si>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</si>
  <si>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</si>
  <si>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</si>
  <si>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</si>
  <si>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</si>
  <si>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</si>
  <si>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</si>
  <si>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</si>
  <si>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</si>
  <si>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</si>
  <si>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</si>
  <si>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</si>
  <si>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</si>
  <si>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</si>
  <si>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</si>
  <si>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</si>
  <si>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</si>
  <si>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</si>
  <si>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</si>
  <si>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</si>
  <si>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</si>
  <si>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</si>
  <si>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</si>
  <si>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</si>
  <si>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</si>
  <si>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</si>
  <si>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</si>
  <si>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</si>
  <si>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</si>
  <si>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</si>
  <si>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</si>
  <si>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</si>
  <si>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</si>
  <si>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</si>
  <si>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</si>
  <si>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</si>
  <si>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</si>
  <si>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</si>
  <si>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</si>
  <si>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</si>
  <si>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</si>
  <si>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</si>
  <si>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</si>
  <si>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</si>
  <si>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</si>
  <si>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</si>
  <si>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</si>
  <si>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</si>
  <si>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</si>
  <si>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</si>
  <si>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</si>
  <si>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</si>
  <si>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</si>
  <si>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</si>
  <si>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</si>
  <si>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</si>
  <si>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</si>
  <si>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</si>
  <si>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</si>
  <si>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</si>
  <si>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</si>
  <si>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</si>
  <si>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</si>
  <si>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</si>
  <si>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</si>
  <si>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</si>
  <si>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</si>
  <si>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</si>
  <si>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</si>
  <si>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</si>
  <si>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</si>
  <si>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</si>
  <si>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</si>
  <si>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</si>
  <si>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</si>
  <si>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</si>
  <si>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</si>
  <si>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</si>
  <si>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</si>
  <si>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</si>
  <si>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</si>
  <si>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</si>
  <si>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</si>
  <si>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</si>
  <si>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</si>
  <si>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</si>
  <si>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</si>
  <si>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</si>
  <si>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</si>
  <si>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</si>
  <si>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</si>
  <si>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</si>
  <si>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</si>
  <si>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</si>
  <si>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</si>
  <si>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</si>
  <si>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</si>
  <si>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</si>
  <si>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</si>
  <si>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</si>
  <si>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</si>
  <si>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</si>
  <si>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</si>
  <si>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</si>
  <si>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</si>
  <si>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</si>
  <si>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</si>
  <si>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</si>
  <si>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</si>
  <si>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</si>
  <si>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</si>
  <si>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</si>
  <si>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</si>
  <si>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</si>
  <si>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</si>
  <si>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</si>
  <si>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</si>
  <si>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</si>
  <si>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</si>
  <si>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</si>
  <si>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</si>
  <si>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</si>
  <si>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</si>
  <si>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</si>
  <si>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</si>
  <si>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</si>
  <si>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</si>
  <si>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</si>
  <si>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</si>
  <si>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</si>
  <si>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</si>
  <si>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</si>
  <si>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</si>
  <si>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</si>
  <si>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</si>
  <si>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</si>
  <si>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</si>
  <si>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</si>
  <si>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</si>
  <si>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</si>
  <si>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</si>
  <si>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</si>
  <si>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</si>
  <si>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</si>
  <si>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</si>
  <si>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</si>
  <si>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</si>
  <si>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</si>
  <si>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</si>
  <si>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</si>
  <si>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</si>
  <si>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</si>
  <si>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</si>
  <si>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</si>
  <si>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</si>
  <si>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</si>
  <si>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</si>
  <si>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</si>
  <si>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</si>
  <si>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</si>
  <si>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</si>
  <si>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</si>
  <si>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</si>
  <si>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</si>
  <si>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</si>
  <si>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</si>
  <si>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</si>
  <si>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</si>
  <si>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</si>
  <si>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</si>
  <si>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</si>
  <si>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</si>
  <si>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</si>
  <si>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</si>
  <si>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</si>
  <si>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</si>
  <si>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</si>
  <si>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</si>
  <si>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</si>
  <si>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</si>
  <si>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</si>
  <si>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</si>
  <si>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</si>
  <si>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</si>
  <si>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</si>
  <si>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</si>
  <si>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</si>
  <si>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</si>
  <si>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</si>
  <si>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</si>
  <si>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</si>
  <si>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</si>
  <si>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</si>
  <si>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</si>
  <si>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</si>
  <si>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</si>
  <si>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</si>
  <si>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</si>
  <si>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</si>
  <si>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</si>
  <si>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</si>
  <si>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</si>
  <si>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</si>
  <si>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</si>
  <si>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</si>
  <si>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</si>
  <si>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</si>
  <si>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</si>
  <si>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</si>
  <si>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</si>
  <si>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</si>
  <si>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</si>
  <si>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</si>
  <si>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</si>
  <si>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</si>
  <si>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</si>
  <si>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</si>
  <si>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</si>
  <si>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</si>
  <si>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</si>
  <si>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</si>
  <si>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</si>
  <si>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</si>
  <si>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</si>
  <si>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</si>
  <si>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</si>
  <si>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</si>
  <si>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</si>
  <si>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</si>
  <si>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</si>
  <si>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</si>
  <si>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</si>
  <si>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</si>
  <si>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</si>
  <si>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</si>
  <si>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</si>
  <si>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</si>
  <si>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</si>
  <si>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</si>
  <si>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</si>
  <si>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</si>
  <si>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</si>
  <si>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</si>
  <si>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</si>
  <si>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</si>
  <si>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</si>
  <si>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</si>
  <si>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</si>
  <si>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</si>
  <si>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</si>
  <si>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</si>
  <si>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</si>
  <si>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</si>
  <si>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</si>
  <si>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</si>
  <si>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</si>
  <si>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</si>
  <si>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</si>
  <si>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</si>
  <si>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</si>
  <si>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</si>
  <si>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</si>
  <si>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</si>
  <si>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</si>
  <si>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</si>
  <si>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</si>
  <si>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</si>
  <si>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</si>
  <si>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</si>
  <si>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</si>
  <si>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</si>
  <si>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</si>
  <si>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</si>
  <si>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</si>
  <si>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</si>
  <si>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</si>
  <si>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</si>
  <si>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</si>
  <si>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</si>
  <si>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</si>
  <si>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</si>
  <si>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</si>
  <si>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</si>
  <si>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</si>
  <si>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</si>
  <si>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</si>
  <si>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</si>
  <si>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</si>
  <si>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</si>
  <si>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</si>
  <si>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</si>
  <si>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</si>
  <si>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</si>
  <si>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</si>
  <si>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</si>
  <si>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</si>
  <si>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</si>
  <si>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</si>
  <si>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</si>
  <si>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</si>
  <si>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</si>
  <si>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</si>
  <si>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</si>
  <si>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</si>
  <si>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</si>
  <si>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</si>
  <si>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</si>
  <si>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</si>
  <si>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</si>
  <si>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</si>
  <si>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</si>
  <si>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</si>
  <si>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</si>
  <si>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</si>
  <si>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</si>
  <si>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</si>
  <si>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</si>
  <si>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</si>
  <si>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</si>
  <si>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</si>
  <si>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</si>
  <si>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</si>
  <si>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</si>
  <si>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</si>
  <si>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</si>
  <si>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</si>
  <si>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</si>
  <si>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</si>
  <si>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</si>
  <si>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</si>
  <si>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</si>
  <si>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</si>
  <si>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</si>
  <si>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</si>
  <si>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</si>
  <si>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</si>
  <si>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</si>
  <si>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</si>
  <si>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</si>
  <si>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</si>
  <si>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</si>
  <si>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</si>
  <si>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</si>
  <si>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</si>
  <si>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</si>
  <si>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</si>
  <si>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</si>
  <si>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</si>
  <si>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</si>
  <si>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</si>
  <si>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</si>
  <si>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</si>
  <si>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</si>
  <si>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</si>
  <si>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</si>
  <si>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</si>
  <si>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</si>
  <si>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</si>
  <si>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</si>
  <si>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</si>
  <si>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</si>
  <si>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</si>
  <si>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</si>
  <si>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</si>
  <si>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</si>
  <si>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</si>
  <si>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</si>
  <si>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</si>
  <si>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</si>
  <si>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</si>
  <si>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</si>
  <si>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</si>
  <si>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</si>
  <si>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</si>
  <si>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</si>
  <si>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</si>
  <si>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</si>
  <si>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</si>
  <si>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</si>
  <si>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</si>
  <si>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</si>
  <si>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</si>
  <si>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</si>
  <si>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</si>
  <si>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</si>
  <si>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</si>
  <si>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</si>
  <si>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</si>
  <si>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</si>
  <si>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</si>
  <si>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</si>
  <si>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</si>
  <si>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</si>
  <si>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</si>
  <si>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</si>
  <si>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</si>
  <si>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</si>
  <si>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</si>
  <si>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</si>
  <si>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</si>
  <si>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</si>
  <si>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</si>
  <si>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</si>
  <si>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</si>
  <si>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</si>
  <si>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</si>
  <si>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</si>
  <si>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</si>
  <si>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</si>
  <si>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</si>
  <si>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</si>
  <si>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</si>
  <si>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</si>
  <si>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</si>
  <si>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</si>
  <si>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</si>
  <si>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</si>
  <si>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</si>
  <si>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</si>
  <si>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</si>
  <si>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</si>
  <si>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</si>
  <si>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</si>
  <si>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</si>
  <si>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</si>
  <si>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</si>
  <si>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</si>
  <si>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</si>
  <si>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</si>
  <si>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</si>
  <si>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</si>
  <si>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</si>
  <si>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</si>
  <si>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</si>
  <si>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</si>
  <si>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</si>
  <si>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</si>
  <si>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</si>
  <si>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</si>
  <si>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</si>
  <si>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</si>
  <si>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</si>
  <si>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</si>
  <si>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</si>
  <si>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</si>
  <si>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</si>
  <si>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</si>
  <si>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</si>
  <si>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</si>
  <si>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</si>
  <si>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</si>
  <si>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</si>
  <si>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</si>
  <si>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</si>
  <si>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</si>
  <si>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</si>
  <si>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</si>
  <si>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</si>
  <si>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</si>
  <si>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</si>
  <si>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</si>
  <si>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</si>
  <si>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</si>
  <si>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</si>
  <si>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</si>
  <si>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</si>
  <si>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</si>
  <si>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</si>
  <si>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</si>
  <si>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</si>
  <si>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</si>
  <si>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</si>
  <si>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</si>
  <si>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</si>
  <si>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</si>
  <si>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</si>
  <si>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</si>
  <si>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</si>
  <si>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</si>
  <si>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</si>
  <si>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</si>
  <si>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</si>
  <si>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</si>
  <si>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</si>
  <si>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</si>
  <si>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</si>
  <si>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</si>
  <si>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</si>
  <si>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</si>
  <si>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</si>
  <si>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</si>
  <si>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</si>
  <si>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</si>
  <si>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</si>
  <si>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</si>
  <si>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</si>
  <si>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</si>
  <si>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</si>
  <si>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</si>
  <si>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</si>
  <si>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</si>
  <si>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</si>
  <si>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</si>
  <si>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</si>
  <si>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</si>
  <si>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</si>
  <si>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</si>
  <si>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</si>
  <si>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</si>
  <si>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</si>
  <si>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</si>
  <si>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</si>
  <si>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</si>
  <si>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</si>
  <si>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</si>
  <si>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</si>
  <si>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</si>
  <si>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</si>
  <si>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</si>
  <si>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</si>
  <si>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</si>
  <si>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</si>
  <si>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</si>
  <si>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</si>
  <si>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</si>
  <si>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</si>
  <si>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</si>
  <si>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</si>
  <si>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</si>
  <si>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</si>
  <si>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</si>
  <si>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</si>
  <si>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</si>
  <si>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</si>
  <si>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</si>
  <si>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</si>
  <si>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</si>
  <si>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</si>
  <si>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</si>
  <si>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</si>
  <si>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</si>
  <si>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</si>
  <si>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</si>
  <si>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</si>
  <si>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</si>
  <si>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</si>
  <si>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</si>
  <si>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</si>
  <si>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</si>
  <si>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</si>
  <si>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</si>
  <si>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</si>
  <si>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</si>
  <si>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</si>
  <si>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</si>
  <si>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</si>
  <si>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</si>
  <si>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</si>
  <si>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</si>
  <si>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</si>
  <si>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</si>
  <si>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</si>
  <si>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</si>
  <si>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</si>
  <si>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</si>
  <si>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</si>
  <si>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</si>
  <si>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</si>
  <si>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</si>
  <si>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</si>
  <si>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</si>
  <si>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</si>
  <si>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</si>
  <si>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</si>
  <si>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</si>
  <si>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</si>
  <si>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</si>
  <si>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</si>
  <si>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</si>
  <si>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</si>
  <si>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</si>
  <si>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</si>
  <si>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</si>
  <si>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</si>
  <si>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</si>
  <si>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</si>
  <si>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</si>
  <si>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</si>
  <si>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</si>
  <si>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</si>
  <si>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</si>
  <si>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</si>
  <si>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</si>
  <si>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</si>
  <si>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</si>
  <si>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</si>
  <si>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</si>
  <si>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</si>
  <si>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</si>
  <si>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</si>
  <si>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</si>
  <si>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</si>
  <si>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</si>
  <si>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</si>
  <si>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</si>
  <si>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</si>
  <si>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</si>
  <si>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</si>
  <si>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</si>
  <si>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</si>
  <si>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</si>
  <si>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</si>
  <si>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</si>
  <si>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</si>
  <si>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</si>
  <si>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</si>
  <si>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</si>
  <si>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</si>
  <si>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</si>
  <si>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</si>
  <si>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</si>
  <si>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</si>
  <si>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</si>
  <si>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</si>
  <si>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</si>
  <si>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</si>
  <si>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</si>
  <si>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</si>
  <si>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</si>
  <si>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</si>
  <si>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</si>
  <si>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</si>
  <si>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</si>
  <si>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</si>
  <si>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</si>
  <si>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</si>
  <si>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</si>
  <si>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</si>
  <si>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</si>
  <si>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</si>
  <si>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</si>
  <si>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</si>
  <si>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</si>
  <si>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</si>
  <si>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</si>
  <si>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</si>
  <si>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</si>
  <si>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</si>
  <si>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</si>
  <si>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</si>
  <si>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</si>
  <si>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</si>
  <si>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</si>
  <si>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</si>
  <si>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</si>
  <si>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</si>
  <si>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</si>
  <si>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</si>
  <si>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</si>
  <si>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</si>
  <si>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</si>
  <si>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</si>
  <si>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</si>
  <si>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</si>
  <si>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</si>
  <si>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</si>
  <si>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</si>
  <si>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</si>
  <si>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</si>
  <si>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</si>
  <si>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</si>
  <si>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</si>
  <si>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</si>
  <si>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</si>
  <si>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</si>
  <si>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</si>
  <si>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</si>
  <si>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</si>
  <si>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</si>
  <si>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</si>
  <si>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</si>
  <si>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</si>
  <si>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</si>
  <si>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</si>
  <si>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</si>
  <si>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</si>
  <si>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</si>
  <si>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</si>
  <si>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</si>
  <si>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</si>
  <si>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</si>
  <si>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</si>
  <si>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</si>
  <si>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</si>
  <si>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</si>
  <si>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</si>
  <si>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</si>
  <si>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</si>
  <si>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</si>
  <si>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</si>
  <si>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</si>
  <si>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</si>
  <si>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</si>
  <si>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</si>
  <si>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</si>
  <si>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</si>
  <si>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</si>
  <si>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</si>
  <si>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</si>
  <si>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</si>
  <si>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</si>
  <si>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</si>
  <si>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</si>
  <si>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</si>
  <si>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</si>
  <si>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</si>
  <si>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</si>
  <si>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</si>
  <si>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</si>
  <si>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</si>
  <si>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</si>
  <si>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</si>
  <si>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</si>
  <si>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</si>
  <si>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</si>
  <si>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</si>
  <si>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</si>
  <si>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</si>
  <si>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</si>
  <si>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</si>
  <si>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</si>
  <si>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</si>
  <si>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</si>
  <si>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</si>
  <si>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</si>
  <si>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</si>
  <si>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</si>
  <si>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</si>
  <si>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</si>
  <si>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</si>
  <si>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</si>
  <si>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</si>
  <si>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</si>
  <si>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</si>
  <si>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</si>
  <si>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</si>
  <si>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</si>
  <si>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</si>
  <si>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</si>
  <si>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</si>
  <si>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</si>
  <si>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</si>
  <si>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</si>
  <si>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</si>
  <si>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</si>
  <si>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</si>
  <si>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</si>
  <si>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</si>
  <si>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</si>
  <si>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</si>
  <si>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</si>
  <si>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</si>
  <si>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</si>
  <si>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</si>
  <si>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</si>
  <si>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</si>
  <si>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</si>
  <si>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</si>
  <si>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</si>
  <si>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</si>
  <si>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</si>
  <si>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</si>
  <si>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</si>
  <si>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</si>
  <si>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</si>
  <si>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</si>
  <si>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</si>
  <si>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</si>
  <si>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</si>
  <si>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</si>
  <si>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</si>
  <si>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</si>
  <si>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</si>
  <si>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</si>
  <si>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</si>
  <si>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</si>
  <si>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</si>
  <si>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</si>
  <si>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</si>
  <si>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</si>
  <si>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</si>
  <si>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</si>
  <si>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</si>
  <si>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</si>
  <si>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</si>
  <si>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</si>
  <si>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</si>
  <si>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</si>
  <si>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</si>
  <si>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</si>
  <si>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</si>
  <si>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</si>
  <si>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</si>
  <si>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</si>
  <si>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</si>
  <si>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</si>
  <si>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</si>
  <si>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</si>
  <si>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</si>
  <si>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</si>
  <si>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</si>
  <si>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</si>
  <si>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</si>
  <si>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</si>
  <si>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</si>
  <si>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</si>
  <si>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</si>
  <si>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</si>
  <si>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</si>
  <si>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</si>
  <si>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</si>
  <si>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</si>
  <si>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</si>
  <si>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</si>
  <si>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</si>
  <si>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</si>
  <si>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</si>
  <si>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</si>
  <si>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</si>
  <si>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</si>
  <si>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</si>
  <si>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</si>
  <si>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</si>
  <si>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</si>
  <si>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</si>
  <si>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</si>
  <si>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</si>
  <si>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</si>
  <si>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</si>
  <si>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</si>
  <si>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</si>
  <si>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</si>
  <si>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</si>
  <si>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</si>
  <si>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</si>
  <si>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</si>
  <si>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</si>
  <si>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</si>
  <si>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</si>
  <si>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</si>
  <si>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</si>
  <si>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</si>
  <si>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</si>
  <si>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</si>
  <si>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</si>
  <si>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</si>
  <si>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</si>
  <si>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</si>
  <si>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</si>
  <si>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</si>
  <si>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</si>
  <si>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</si>
  <si>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</si>
  <si>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</si>
  <si>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</si>
  <si>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</si>
  <si>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</si>
  <si>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</si>
  <si>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</si>
  <si>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</si>
  <si>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</si>
  <si>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</si>
  <si>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</si>
  <si>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</si>
  <si>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</si>
  <si>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</si>
  <si>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</si>
  <si>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</si>
  <si>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</si>
  <si>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</si>
  <si>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</si>
  <si>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</si>
  <si>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</si>
  <si>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</si>
  <si>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</si>
  <si>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</si>
  <si>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</si>
  <si>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</si>
  <si>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</si>
  <si>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</si>
  <si>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</si>
  <si>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</si>
  <si>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</si>
  <si>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</si>
  <si>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</si>
  <si>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</si>
  <si>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</si>
  <si>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</si>
  <si>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</si>
  <si>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</si>
  <si>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</si>
  <si>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</si>
  <si>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</si>
  <si>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</si>
  <si>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</si>
  <si>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</si>
  <si>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</si>
  <si>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</si>
  <si>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</si>
  <si>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</si>
  <si>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</si>
  <si>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</si>
  <si>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</si>
  <si>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</si>
  <si>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</si>
  <si>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</si>
  <si>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</si>
  <si>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</si>
  <si>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</si>
  <si>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</si>
  <si>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</si>
  <si>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</si>
  <si>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</si>
  <si>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</si>
  <si>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</si>
  <si>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</si>
  <si>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</si>
  <si>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</si>
  <si>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</si>
  <si>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</si>
  <si>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</si>
  <si>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</si>
  <si>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</si>
  <si>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</si>
  <si>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</si>
  <si>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</si>
  <si>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</si>
  <si>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</si>
  <si>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</si>
  <si>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</si>
  <si>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</si>
  <si>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</si>
  <si>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</si>
  <si>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</si>
  <si>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</si>
  <si>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</si>
  <si>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</si>
  <si>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</si>
  <si>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</si>
  <si>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</si>
  <si>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</si>
  <si>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</si>
  <si>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</si>
  <si>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</si>
  <si>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</si>
  <si>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</si>
  <si>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</si>
  <si>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</si>
  <si>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</si>
  <si>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</si>
  <si>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</si>
  <si>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</si>
  <si>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</si>
  <si>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</si>
  <si>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</si>
  <si>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</si>
  <si>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</si>
  <si>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</si>
  <si>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</si>
  <si>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</si>
  <si>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</si>
  <si>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</si>
  <si>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</si>
  <si>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</si>
  <si>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</si>
  <si>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</si>
  <si>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</si>
  <si>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</si>
  <si>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</si>
  <si>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</si>
  <si>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</si>
  <si>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</si>
  <si>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</si>
  <si>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</si>
  <si>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</si>
  <si>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</si>
  <si>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</si>
  <si>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</si>
  <si>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</si>
  <si>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</si>
  <si>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</si>
  <si>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</si>
  <si>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</si>
  <si>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</si>
  <si>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</si>
  <si>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</si>
  <si>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</si>
  <si>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</si>
  <si>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</si>
  <si>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</si>
  <si>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</si>
  <si>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</si>
  <si>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</si>
  <si>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</si>
  <si>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</si>
  <si>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</si>
  <si>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</si>
  <si>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</si>
  <si>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</si>
  <si>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</si>
  <si>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</si>
  <si>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</si>
  <si>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</si>
  <si>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</si>
  <si>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</si>
  <si>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</si>
  <si>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</si>
  <si>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</si>
  <si>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</si>
  <si>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</si>
  <si>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</si>
  <si>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</si>
  <si>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</si>
  <si>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</si>
  <si>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</si>
  <si>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</si>
  <si>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</si>
  <si>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</si>
  <si>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</si>
  <si>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</si>
  <si>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</si>
  <si>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</si>
  <si>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</si>
  <si>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</si>
  <si>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</si>
  <si>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</si>
  <si>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</si>
  <si>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</si>
  <si>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</si>
  <si>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</si>
  <si>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</si>
  <si>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</si>
  <si>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</si>
  <si>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</si>
  <si>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</si>
  <si>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</si>
  <si>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</si>
  <si>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</si>
  <si>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</si>
  <si>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</si>
  <si>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</si>
  <si>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</si>
  <si>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</si>
  <si>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</si>
  <si>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</si>
  <si>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</si>
  <si>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</si>
  <si>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</si>
  <si>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</si>
  <si>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</si>
  <si>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</si>
  <si>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</si>
  <si>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</si>
  <si>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</si>
  <si>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</si>
  <si>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</si>
  <si>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</si>
  <si>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</si>
  <si>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</si>
  <si>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</si>
  <si>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</si>
  <si>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</si>
  <si>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</si>
  <si>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</si>
  <si>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</si>
  <si>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</si>
  <si>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</si>
  <si>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</si>
  <si>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</si>
  <si>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</si>
  <si>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</si>
  <si>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</si>
  <si>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</si>
  <si>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</si>
  <si>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</si>
  <si>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</si>
  <si>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</si>
  <si>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</si>
  <si>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</si>
  <si>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</si>
  <si>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</si>
  <si>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</si>
  <si>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</si>
  <si>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</si>
  <si>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</si>
  <si>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</si>
  <si>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</si>
  <si>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</si>
  <si>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</si>
  <si>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</si>
  <si>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</si>
  <si>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</si>
  <si>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</si>
  <si>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</si>
  <si>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</si>
  <si>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</si>
  <si>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</si>
  <si>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</si>
  <si>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</si>
  <si>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</si>
  <si>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</si>
  <si>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</si>
  <si>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</si>
  <si>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</si>
  <si>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</si>
  <si>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</si>
  <si>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</si>
  <si>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</si>
  <si>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</si>
  <si>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</si>
  <si>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</si>
  <si>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</si>
  <si>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</si>
  <si>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</si>
  <si>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</si>
  <si>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</si>
  <si>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</si>
  <si>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</si>
  <si>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</si>
  <si>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</si>
  <si>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</si>
  <si>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</si>
  <si>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</si>
  <si>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</si>
  <si>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</si>
  <si>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</si>
  <si>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</si>
  <si>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</si>
  <si>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</si>
  <si>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</si>
  <si>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</si>
  <si>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</si>
  <si>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</si>
  <si>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</si>
  <si>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</si>
  <si>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</si>
  <si>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</si>
  <si>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</si>
  <si>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</si>
  <si>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</si>
  <si>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</si>
  <si>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</si>
  <si>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</si>
  <si>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</si>
  <si>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</si>
  <si>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</si>
  <si>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</si>
  <si>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</si>
  <si>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</si>
  <si>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</si>
  <si>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</si>
  <si>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</si>
  <si>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</si>
  <si>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</si>
  <si>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</si>
  <si>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</si>
  <si>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</si>
  <si>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</si>
  <si>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</si>
  <si>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</si>
  <si>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</si>
  <si>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</si>
  <si>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</si>
  <si>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</si>
  <si>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</si>
  <si>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</si>
  <si>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</si>
  <si>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</si>
  <si>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</si>
  <si>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</si>
  <si>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</si>
  <si>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</si>
  <si>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</si>
  <si>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</si>
  <si>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</si>
  <si>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</si>
  <si>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</si>
  <si>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</si>
  <si>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</si>
  <si>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</si>
  <si>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</si>
  <si>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</si>
  <si>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</si>
  <si>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</si>
  <si>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</si>
  <si>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</si>
  <si>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</si>
  <si>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</si>
  <si>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</si>
  <si>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</si>
  <si>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</si>
  <si>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</si>
  <si>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</si>
  <si>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</si>
  <si>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</si>
  <si>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</si>
  <si>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</si>
  <si>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</si>
  <si>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</si>
  <si>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</si>
  <si>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</si>
  <si>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</si>
  <si>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</si>
  <si>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</si>
  <si>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</si>
  <si>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</si>
  <si>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</si>
  <si>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</si>
  <si>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</si>
  <si>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</si>
  <si>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</si>
  <si>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</si>
  <si>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</si>
  <si>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</si>
  <si>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</si>
  <si>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</si>
  <si>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</si>
  <si>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</si>
  <si>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</si>
  <si>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</si>
  <si>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</si>
  <si>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</si>
  <si>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</si>
  <si>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</si>
  <si>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</si>
  <si>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</si>
  <si>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</si>
  <si>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</si>
  <si>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</si>
  <si>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</si>
  <si>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</si>
  <si>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</si>
  <si>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</si>
  <si>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</si>
  <si>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</si>
  <si>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</si>
  <si>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</si>
  <si>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</si>
  <si>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</si>
  <si>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</si>
  <si>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</si>
  <si>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</si>
  <si>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</si>
  <si>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</si>
  <si>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</si>
  <si>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</si>
  <si>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</si>
  <si>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</si>
  <si>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</si>
  <si>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</si>
  <si>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</si>
  <si>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</si>
  <si>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</si>
  <si>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</si>
  <si>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</si>
  <si>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</si>
  <si>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</si>
  <si>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</si>
  <si>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</si>
  <si>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</si>
  <si>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</si>
  <si>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</si>
  <si>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</si>
  <si>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</si>
  <si>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</si>
  <si>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</si>
  <si>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</si>
  <si>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</si>
  <si>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</si>
  <si>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</si>
  <si>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</si>
  <si>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</si>
  <si>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</si>
  <si>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</si>
  <si>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</si>
  <si>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</si>
  <si>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</si>
  <si>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</si>
  <si>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</si>
  <si>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</si>
  <si>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</si>
  <si>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</si>
  <si>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</si>
  <si>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</si>
  <si>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</si>
  <si>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</si>
  <si>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</si>
  <si>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</si>
  <si>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</si>
  <si>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</si>
  <si>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</si>
  <si>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</si>
  <si>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</si>
  <si>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</si>
  <si>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</si>
  <si>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</si>
  <si>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</si>
  <si>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</si>
  <si>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</si>
  <si>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</si>
  <si>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</si>
  <si>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</si>
  <si>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</si>
  <si>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</si>
  <si>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</si>
  <si>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</si>
  <si>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</si>
  <si>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</si>
  <si>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</si>
  <si>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</si>
  <si>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</si>
  <si>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</si>
  <si>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</si>
  <si>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</si>
  <si>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</si>
  <si>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</si>
  <si>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</si>
  <si>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</si>
  <si>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</si>
  <si>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</si>
  <si>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</si>
  <si>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</si>
  <si>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</si>
  <si>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</si>
  <si>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</si>
  <si>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</si>
  <si>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</si>
  <si>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</si>
  <si>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</si>
  <si>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</si>
  <si>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</si>
  <si>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</si>
  <si>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</si>
  <si>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</si>
  <si>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</si>
  <si>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</si>
  <si>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</si>
  <si>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</si>
  <si>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</si>
  <si>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</si>
  <si>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</si>
  <si>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</si>
  <si>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</si>
  <si>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</si>
  <si>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</si>
  <si>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</si>
  <si>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</si>
  <si>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</si>
  <si>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</si>
  <si>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</si>
  <si>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</si>
  <si>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</si>
  <si>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</si>
  <si>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</si>
  <si>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</si>
  <si>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</si>
  <si>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</si>
  <si>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</si>
  <si>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</si>
  <si>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</si>
  <si>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</si>
  <si>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</si>
  <si>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</si>
  <si>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</si>
  <si>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</si>
  <si>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</si>
  <si>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</si>
  <si>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</si>
  <si>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</si>
  <si>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</si>
  <si>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</si>
  <si>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</si>
  <si>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</si>
  <si>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</si>
  <si>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</si>
  <si>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</si>
  <si>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</si>
  <si>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</si>
  <si>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</si>
  <si>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</si>
  <si>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</si>
  <si>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</si>
  <si>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</si>
  <si>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</si>
  <si>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</si>
  <si>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</si>
  <si>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</si>
  <si>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</si>
  <si>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</si>
  <si>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</si>
  <si>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</si>
  <si>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</si>
  <si>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</si>
  <si>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</si>
  <si>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</si>
  <si>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</si>
  <si>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</si>
  <si>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</si>
  <si>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</si>
  <si>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</si>
  <si>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</si>
  <si>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</si>
  <si>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</si>
  <si>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</si>
  <si>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</si>
  <si>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</si>
  <si>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</si>
  <si>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</si>
  <si>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</si>
  <si>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</si>
  <si>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</si>
  <si>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</si>
  <si>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</si>
  <si>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</si>
  <si>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</si>
  <si>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</si>
  <si>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</si>
  <si>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</si>
  <si>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</si>
  <si>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</si>
  <si>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</si>
  <si>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</si>
  <si>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</si>
  <si>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</si>
  <si>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</si>
  <si>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</si>
  <si>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</si>
  <si>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</si>
  <si>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</si>
  <si>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</si>
  <si>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</si>
  <si>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</si>
  <si>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</si>
  <si>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</si>
  <si>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</si>
  <si>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</si>
  <si>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</si>
  <si>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</si>
  <si>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</si>
  <si>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</si>
  <si>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</si>
  <si>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</si>
  <si>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</si>
  <si>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</si>
  <si>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</si>
  <si>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</si>
  <si>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</si>
  <si>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</si>
  <si>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</si>
  <si>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</si>
  <si>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</si>
  <si>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</si>
  <si>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</si>
  <si>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</si>
  <si>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</si>
  <si>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</si>
  <si>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</si>
  <si>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</si>
  <si>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</si>
  <si>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</si>
  <si>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</si>
  <si>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</si>
  <si>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</si>
  <si>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</si>
  <si>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</si>
  <si>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</si>
  <si>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</si>
  <si>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</si>
  <si>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</si>
  <si>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</si>
  <si>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</si>
  <si>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</si>
  <si>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</si>
  <si>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</si>
  <si>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</si>
  <si>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</si>
  <si>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</si>
  <si>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</si>
  <si>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</si>
  <si>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</si>
  <si>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</si>
  <si>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</si>
  <si>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</si>
  <si>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</si>
  <si>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</si>
  <si>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</si>
  <si>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</si>
  <si>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</si>
  <si>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</si>
  <si>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</si>
  <si>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</si>
  <si>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</si>
  <si>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</si>
  <si>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</si>
  <si>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</si>
  <si>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</si>
  <si>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</si>
  <si>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</si>
  <si>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</si>
  <si>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</si>
  <si>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</si>
  <si>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</si>
  <si>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</si>
  <si>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</si>
  <si>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</si>
  <si>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</si>
  <si>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</si>
  <si>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</si>
  <si>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</si>
  <si>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</si>
  <si>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</si>
  <si>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</si>
  <si>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</si>
  <si>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</si>
  <si>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</si>
  <si>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</si>
  <si>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</si>
  <si>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</si>
  <si>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</si>
  <si>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</si>
  <si>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</si>
  <si>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</si>
  <si>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</si>
  <si>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</si>
  <si>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</si>
  <si>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</si>
  <si>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</si>
  <si>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</si>
  <si>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</si>
  <si>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</si>
  <si>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</si>
  <si>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</si>
  <si>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</si>
  <si>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</si>
  <si>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</si>
  <si>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</si>
  <si>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</si>
  <si>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</si>
  <si>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</si>
  <si>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</si>
  <si>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</si>
  <si>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</si>
  <si>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</si>
  <si>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</si>
  <si>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</si>
  <si>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</si>
  <si>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</si>
  <si>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</si>
  <si>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</si>
  <si>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</si>
  <si>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</si>
  <si>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</si>
  <si>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</si>
  <si>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</si>
  <si>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</si>
  <si>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</si>
  <si>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</si>
  <si>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</si>
  <si>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</si>
  <si>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</si>
  <si>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</si>
  <si>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</si>
  <si>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</si>
  <si>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</si>
  <si>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</si>
  <si>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</si>
  <si>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</si>
  <si>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</si>
  <si>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</si>
  <si>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</si>
  <si>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</si>
  <si>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</si>
  <si>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</si>
  <si>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</si>
  <si>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</si>
  <si>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</si>
  <si>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</si>
  <si>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</si>
  <si>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</si>
  <si>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</si>
  <si>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</si>
  <si>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</si>
  <si>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</si>
  <si>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</si>
  <si>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</si>
  <si>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</si>
  <si>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</si>
  <si>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</si>
  <si>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</si>
  <si>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</si>
  <si>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</si>
  <si>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</si>
  <si>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</si>
  <si>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</si>
  <si>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</si>
  <si>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</si>
  <si>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</si>
  <si>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</si>
  <si>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</si>
  <si>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</si>
  <si>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</si>
  <si>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</si>
  <si>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</si>
  <si>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</si>
  <si>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</si>
  <si>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</si>
  <si>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</si>
  <si>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</si>
  <si>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</si>
  <si>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</si>
  <si>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</si>
  <si>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</si>
  <si>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</si>
  <si>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</si>
  <si>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</si>
  <si>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</si>
  <si>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</si>
  <si>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</si>
  <si>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</si>
  <si>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</si>
  <si>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</si>
  <si>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</si>
  <si>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</si>
  <si>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</si>
  <si>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</si>
  <si>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</si>
  <si>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</si>
  <si>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</si>
  <si>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</si>
  <si>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</si>
  <si>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</si>
  <si>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</si>
  <si>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</si>
  <si>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</si>
  <si>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</si>
  <si>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</si>
  <si>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</si>
  <si>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</si>
  <si>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</si>
  <si>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</si>
  <si>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</si>
  <si>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</si>
  <si>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</si>
  <si>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</si>
  <si>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</si>
  <si>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</si>
  <si>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</si>
  <si>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</si>
  <si>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</si>
  <si>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</si>
  <si>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</si>
  <si>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</si>
  <si>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</si>
  <si>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</si>
  <si>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</si>
  <si>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</si>
  <si>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</si>
  <si>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</si>
  <si>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</si>
  <si>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</si>
  <si>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</si>
  <si>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</si>
  <si>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</si>
  <si>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</si>
  <si>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</si>
  <si>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</si>
  <si>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</si>
  <si>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</si>
  <si>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</si>
  <si>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</si>
  <si>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</si>
  <si>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</si>
  <si>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</si>
  <si>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</si>
  <si>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</si>
  <si>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</si>
  <si>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</si>
  <si>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</si>
  <si>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</si>
  <si>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</si>
  <si>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</si>
  <si>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</si>
  <si>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</si>
  <si>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</si>
  <si>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</si>
  <si>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</si>
  <si>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</si>
  <si>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</si>
  <si>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</si>
  <si>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</si>
  <si>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</si>
  <si>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</si>
  <si>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</si>
  <si>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</si>
  <si>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</si>
  <si>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</si>
  <si>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</si>
  <si>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</si>
  <si>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</si>
  <si>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</si>
  <si>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</si>
  <si>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</si>
  <si>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</si>
  <si>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</si>
  <si>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</si>
  <si>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</si>
  <si>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</si>
  <si>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</si>
  <si>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</si>
  <si>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</si>
  <si>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</si>
  <si>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</si>
  <si>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</si>
  <si>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</si>
  <si>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</si>
  <si>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</si>
  <si>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</si>
  <si>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</si>
  <si>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</si>
  <si>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</si>
  <si>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</si>
  <si>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</si>
  <si>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</si>
  <si>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</si>
  <si>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</si>
  <si>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</si>
  <si>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</si>
  <si>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</si>
  <si>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</si>
  <si>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</si>
  <si>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</si>
  <si>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</si>
  <si>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</si>
  <si>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</si>
  <si>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</si>
  <si>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</si>
  <si>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</si>
  <si>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</si>
  <si>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</si>
  <si>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</si>
  <si>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</si>
  <si>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</si>
  <si>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</si>
  <si>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</si>
  <si>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</si>
  <si>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</si>
  <si>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</si>
  <si>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</si>
  <si>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</si>
  <si>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</si>
  <si>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</si>
  <si>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</si>
  <si>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</si>
  <si>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</si>
  <si>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</si>
  <si>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</si>
  <si>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</si>
  <si>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</si>
  <si>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</si>
  <si>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</si>
  <si>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</si>
  <si>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</si>
  <si>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</si>
  <si>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</si>
  <si>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</si>
  <si>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</si>
  <si>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</si>
  <si>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</si>
  <si>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</si>
  <si>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</si>
  <si>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</si>
  <si>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</si>
  <si>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</si>
  <si>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</si>
  <si>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</si>
  <si>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</si>
  <si>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</si>
  <si>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</si>
  <si>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</si>
  <si>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</si>
  <si>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</si>
  <si>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</si>
  <si>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</si>
  <si>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</si>
  <si>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</si>
  <si>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</si>
  <si>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</si>
  <si>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</si>
  <si>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</si>
  <si>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</si>
  <si>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</si>
  <si>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</si>
  <si>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</si>
  <si>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</si>
  <si>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</si>
  <si>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</si>
  <si>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</si>
  <si>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</si>
  <si>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</si>
  <si>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</si>
  <si>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</si>
  <si>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</si>
  <si>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</si>
  <si>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</si>
  <si>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</si>
  <si>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</si>
  <si>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</si>
  <si>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</si>
  <si>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</si>
  <si>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</si>
  <si>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</si>
  <si>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</si>
  <si>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</si>
  <si>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</si>
  <si>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</si>
  <si>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</si>
  <si>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</si>
  <si>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</si>
  <si>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</si>
  <si>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</si>
  <si>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</si>
  <si>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</si>
  <si>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</si>
  <si>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</si>
  <si>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</si>
  <si>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</si>
  <si>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</si>
  <si>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</si>
  <si>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</si>
  <si>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</si>
  <si>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</si>
  <si>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</si>
  <si>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</si>
  <si>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</si>
  <si>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</si>
  <si>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</si>
  <si>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</si>
  <si>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</si>
  <si>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</si>
  <si>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</si>
  <si>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</si>
  <si>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</si>
  <si>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</si>
  <si>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</si>
  <si>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</si>
  <si>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</si>
  <si>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</si>
  <si>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</si>
  <si>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</si>
  <si>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</si>
  <si>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</si>
  <si>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</si>
  <si>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</si>
  <si>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</si>
  <si>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</si>
  <si>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</si>
  <si>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</si>
  <si>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</si>
  <si>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</si>
  <si>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</si>
  <si>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</si>
  <si>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</si>
  <si>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</si>
  <si>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</si>
  <si>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</si>
  <si>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</si>
  <si>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</si>
  <si>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</si>
  <si>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</si>
  <si>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</si>
  <si>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</si>
  <si>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</si>
  <si>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</si>
  <si>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</si>
  <si>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</si>
  <si>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</si>
  <si>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</si>
  <si>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</si>
  <si>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</si>
  <si>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</si>
  <si>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</si>
  <si>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</si>
  <si>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</si>
  <si>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</si>
  <si>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</si>
  <si>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</si>
  <si>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</si>
  <si>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</si>
  <si>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</si>
  <si>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</si>
  <si>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</si>
  <si>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</si>
  <si>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</si>
  <si>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</si>
  <si>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</si>
  <si>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</si>
  <si>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</si>
  <si>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</si>
  <si>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</si>
  <si>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</si>
  <si>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</si>
  <si>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</si>
  <si>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</si>
  <si>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</si>
  <si>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</si>
  <si>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</si>
  <si>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</si>
  <si>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</si>
  <si>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</si>
  <si>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</si>
  <si>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</si>
  <si>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</si>
  <si>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</si>
  <si>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</si>
  <si>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</si>
  <si>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</si>
  <si>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</si>
  <si>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</si>
  <si>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</si>
  <si>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</si>
  <si>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</si>
  <si>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</si>
  <si>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</si>
  <si>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</si>
  <si>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</si>
  <si>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</si>
  <si>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</si>
  <si>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</si>
  <si>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</si>
  <si>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</si>
  <si>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</si>
  <si>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</si>
  <si>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</si>
  <si>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</si>
  <si>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</si>
  <si>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</si>
  <si>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</si>
  <si>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</si>
  <si>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</si>
  <si>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</si>
  <si>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</si>
  <si>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</si>
  <si>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</si>
  <si>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</si>
  <si>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</si>
  <si>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</si>
  <si>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</si>
  <si>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</si>
  <si>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</si>
  <si>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</si>
  <si>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</si>
  <si>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</si>
  <si>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</si>
  <si>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</si>
  <si>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</si>
  <si>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</si>
  <si>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</si>
  <si>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</si>
  <si>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</si>
  <si>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</si>
  <si>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</si>
  <si>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</si>
  <si>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</si>
  <si>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</si>
  <si>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</si>
  <si>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</si>
  <si>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</si>
  <si>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</si>
  <si>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</si>
  <si>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</si>
  <si>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</si>
  <si>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</si>
  <si>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</si>
  <si>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</si>
  <si>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</si>
  <si>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</si>
  <si>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</si>
  <si>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</si>
  <si>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</si>
  <si>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</si>
  <si>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</si>
  <si>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</si>
  <si>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</si>
  <si>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</si>
  <si>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</si>
  <si>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</si>
  <si>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</si>
  <si>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</si>
  <si>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</si>
  <si>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</si>
  <si>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</si>
  <si>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</si>
  <si>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</si>
  <si>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</si>
  <si>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</si>
  <si>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</si>
  <si>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</si>
  <si>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</si>
  <si>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</si>
  <si>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</si>
  <si>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</si>
  <si>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</si>
  <si>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</si>
  <si>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</si>
  <si>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</si>
  <si>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</si>
  <si>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</si>
  <si>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</si>
  <si>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</si>
  <si>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</si>
  <si>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</si>
  <si>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</si>
  <si>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</si>
  <si>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</si>
  <si>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</si>
  <si>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</si>
  <si>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</si>
  <si>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</si>
  <si>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</si>
  <si>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</si>
  <si>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</si>
  <si>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</si>
  <si>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</si>
  <si>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</si>
  <si>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</si>
  <si>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</si>
  <si>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</si>
  <si>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</si>
  <si>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</si>
  <si>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</si>
  <si>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</si>
  <si>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</si>
  <si>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</si>
  <si>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</si>
  <si>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</si>
  <si>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</si>
  <si>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</si>
  <si>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</si>
  <si>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</si>
  <si>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</si>
  <si>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</si>
  <si>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</si>
  <si>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</si>
  <si>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</si>
  <si>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</si>
  <si>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</si>
  <si>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</si>
  <si>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</si>
  <si>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</si>
  <si>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</si>
  <si>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</si>
  <si>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</si>
  <si>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</si>
  <si>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</si>
  <si>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</si>
  <si>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</si>
  <si>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</si>
  <si>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</si>
  <si>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</si>
  <si>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</si>
  <si>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</si>
  <si>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</si>
  <si>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</si>
  <si>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</si>
  <si>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</si>
  <si>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</si>
  <si>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</si>
  <si>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</si>
  <si>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</si>
  <si>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</si>
  <si>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</si>
  <si>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</si>
  <si>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</si>
  <si>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</si>
  <si>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</si>
  <si>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</si>
  <si>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</si>
  <si>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</si>
  <si>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</si>
  <si>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</si>
  <si>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</si>
  <si>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</si>
  <si>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</si>
  <si>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</si>
  <si>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</si>
  <si>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</si>
  <si>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</si>
  <si>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</si>
  <si>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</si>
  <si>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</si>
  <si>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</si>
  <si>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</si>
  <si>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</si>
  <si>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</si>
  <si>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</si>
  <si>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</si>
  <si>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</si>
  <si>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</si>
  <si>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</si>
  <si>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</si>
  <si>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</si>
  <si>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</si>
  <si>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</si>
  <si>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</si>
  <si>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</si>
  <si>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</si>
  <si>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</si>
  <si>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</si>
  <si>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</si>
  <si>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</si>
  <si>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</si>
  <si>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</si>
  <si>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</si>
  <si>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</si>
  <si>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</si>
  <si>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</si>
  <si>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</si>
  <si>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</si>
  <si>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</si>
  <si>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</si>
  <si>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</si>
  <si>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</si>
  <si>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</si>
  <si>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</si>
  <si>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</si>
  <si>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</si>
  <si>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</si>
  <si>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</si>
  <si>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</si>
  <si>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</si>
  <si>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</si>
  <si>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</si>
  <si>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</si>
  <si>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</si>
  <si>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</si>
  <si>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</si>
  <si>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</si>
  <si>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</si>
  <si>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</si>
  <si>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</si>
  <si>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</si>
  <si>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</si>
  <si>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</si>
  <si>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</si>
  <si>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</si>
  <si>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</si>
  <si>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</si>
  <si>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</si>
  <si>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</si>
  <si>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</si>
  <si>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</si>
  <si>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</si>
  <si>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</si>
  <si>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</si>
  <si>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</si>
  <si>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</si>
  <si>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</si>
  <si>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</si>
  <si>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</si>
  <si>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</si>
  <si>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</si>
  <si>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</si>
  <si>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</si>
  <si>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</si>
  <si>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</si>
  <si>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</si>
  <si>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</si>
  <si>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</si>
  <si>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</si>
  <si>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</si>
  <si>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</si>
  <si>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</si>
  <si>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</si>
  <si>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</si>
  <si>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</si>
  <si>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</si>
  <si>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</si>
  <si>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</si>
  <si>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</si>
  <si>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</si>
  <si>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</si>
  <si>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</si>
  <si>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</si>
  <si>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</si>
  <si>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</si>
  <si>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</si>
  <si>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</si>
  <si>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</si>
  <si>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</si>
  <si>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</si>
  <si>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</si>
  <si>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</si>
  <si>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</si>
  <si>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</si>
  <si>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</si>
  <si>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</si>
  <si>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</si>
  <si>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</si>
  <si>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</si>
  <si>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</si>
  <si>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</si>
  <si>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</si>
  <si>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</si>
  <si>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</si>
  <si>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</si>
  <si>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</si>
  <si>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</si>
  <si>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</si>
  <si>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</si>
  <si>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</si>
  <si>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</si>
  <si>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</si>
  <si>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</si>
  <si>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</si>
  <si>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</si>
  <si>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</si>
  <si>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</si>
  <si>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</si>
  <si>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</si>
  <si>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</si>
  <si>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</si>
  <si>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</si>
  <si>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</si>
  <si>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</si>
  <si>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</si>
  <si>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</si>
  <si>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</si>
  <si>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</si>
  <si>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</si>
  <si>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</si>
  <si>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</si>
  <si>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</si>
  <si>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</si>
  <si>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</si>
  <si>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</si>
  <si>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</si>
  <si>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</si>
  <si>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</si>
  <si>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</si>
  <si>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</si>
  <si>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</si>
  <si>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</si>
  <si>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</si>
  <si>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</si>
  <si>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</si>
  <si>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</si>
  <si>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</si>
  <si>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</si>
  <si>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</si>
  <si>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</si>
  <si>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</si>
  <si>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</si>
  <si>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</si>
  <si>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</si>
  <si>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</si>
  <si>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</si>
  <si>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</si>
  <si>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</si>
  <si>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</si>
  <si>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</si>
  <si>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</si>
  <si>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</si>
  <si>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</si>
  <si>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</si>
  <si>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</si>
  <si>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</si>
  <si>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</si>
  <si>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</si>
  <si>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</si>
  <si>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</si>
  <si>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</si>
  <si>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</si>
  <si>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</si>
  <si>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</si>
  <si>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</si>
  <si>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</si>
  <si>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</si>
  <si>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</si>
  <si>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</si>
  <si>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</si>
  <si>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</si>
  <si>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</si>
  <si>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</si>
  <si>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</si>
  <si>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</si>
  <si>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</si>
  <si>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</si>
  <si>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</si>
  <si>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</si>
  <si>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</si>
  <si>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</si>
  <si>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</si>
  <si>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</si>
  <si>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</si>
  <si>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</si>
  <si>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</si>
  <si>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</si>
  <si>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</si>
  <si>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</si>
  <si>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</si>
  <si>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</si>
  <si>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</si>
  <si>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</si>
  <si>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</si>
  <si>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</si>
  <si>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</si>
  <si>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</si>
  <si>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</si>
  <si>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</si>
  <si>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</si>
  <si>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</si>
  <si>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</si>
  <si>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</si>
  <si>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</si>
  <si>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</si>
  <si>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</si>
  <si>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</si>
  <si>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</si>
  <si>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</si>
  <si>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</si>
  <si>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</si>
  <si>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</si>
  <si>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</si>
  <si>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</si>
  <si>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</si>
  <si>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</si>
  <si>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</si>
  <si>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</si>
  <si>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</si>
  <si>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</si>
  <si>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</si>
  <si>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</si>
  <si>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</si>
  <si>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</si>
  <si>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</si>
  <si>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</si>
  <si>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</si>
  <si>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</si>
  <si>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</si>
  <si>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</si>
  <si>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</si>
  <si>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</si>
  <si>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</si>
  <si>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</si>
  <si>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</si>
  <si>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</si>
  <si>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</si>
  <si>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</si>
  <si>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</si>
  <si>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</si>
  <si>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</si>
  <si>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</si>
  <si>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</si>
  <si>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</si>
  <si>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</si>
  <si>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</si>
  <si>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</si>
  <si>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</si>
  <si>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</si>
  <si>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</si>
  <si>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</si>
  <si>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</si>
  <si>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</si>
  <si>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</si>
  <si>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</si>
  <si>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</si>
  <si>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</si>
  <si>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</si>
  <si>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</si>
  <si>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</si>
  <si>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</si>
  <si>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</si>
  <si>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</si>
  <si>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</si>
  <si>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</si>
  <si>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</si>
  <si>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</si>
  <si>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</si>
  <si>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</si>
  <si>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</si>
  <si>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</si>
  <si>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</si>
  <si>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</si>
  <si>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</si>
  <si>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</si>
  <si>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</si>
  <si>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</si>
  <si>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</si>
  <si>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</si>
  <si>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</si>
  <si>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</si>
  <si>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</si>
  <si>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</si>
  <si>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</si>
  <si>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</si>
  <si>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</si>
  <si>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</si>
  <si>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</si>
  <si>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</si>
  <si>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</si>
  <si>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</si>
  <si>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</si>
  <si>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</si>
  <si>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</si>
  <si>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</si>
  <si>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</si>
  <si>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</si>
  <si>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</si>
  <si>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</si>
  <si>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</si>
  <si>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</si>
  <si>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</si>
  <si>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</si>
  <si>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</si>
  <si>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</si>
  <si>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</si>
  <si>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</si>
  <si>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</si>
  <si>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</si>
  <si>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</si>
  <si>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</si>
  <si>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</si>
  <si>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</si>
  <si>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</si>
  <si>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</si>
  <si>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</si>
  <si>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</si>
  <si>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</si>
  <si>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</si>
  <si>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</si>
  <si>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</si>
  <si>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</si>
  <si>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</si>
  <si>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</si>
  <si>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</si>
  <si>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</si>
  <si>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</si>
  <si>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</si>
  <si>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</si>
  <si>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</si>
  <si>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</si>
  <si>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</si>
  <si>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</si>
  <si>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</si>
  <si>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</si>
  <si>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</si>
  <si>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</si>
  <si>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</si>
  <si>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</si>
  <si>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</si>
  <si>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</si>
  <si>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</si>
  <si>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</si>
  <si>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</si>
  <si>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</si>
  <si>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</si>
  <si>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</si>
  <si>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</si>
  <si>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</si>
  <si>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</si>
  <si>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</si>
  <si>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</si>
  <si>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</si>
  <si>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</si>
  <si>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</si>
  <si>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</si>
  <si>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</si>
  <si>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</si>
  <si>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</si>
  <si>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</si>
  <si>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</si>
  <si>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</si>
  <si>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</si>
  <si>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</si>
  <si>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</si>
  <si>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</si>
  <si>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</si>
  <si>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</si>
  <si>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</si>
  <si>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</si>
  <si>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</si>
  <si>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</si>
  <si>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</si>
  <si>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</si>
  <si>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</si>
  <si>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</si>
  <si>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</si>
  <si>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</si>
  <si>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</si>
  <si>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</si>
  <si>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</si>
  <si>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</si>
  <si>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</si>
  <si>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</si>
  <si>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</si>
  <si>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</si>
  <si>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</si>
  <si>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</si>
  <si>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</si>
  <si>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</si>
  <si>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</si>
  <si>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</si>
  <si>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</si>
  <si>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</si>
  <si>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</si>
  <si>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</si>
  <si>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</si>
  <si>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</si>
  <si>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</si>
  <si>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</si>
  <si>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</si>
  <si>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</si>
  <si>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</si>
  <si>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</si>
  <si>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</si>
  <si>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</si>
  <si>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</si>
  <si>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</si>
  <si>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</si>
  <si>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</si>
  <si>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</si>
  <si>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</si>
  <si>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</si>
  <si>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</si>
  <si>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</si>
  <si>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</si>
  <si>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</si>
  <si>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</si>
  <si>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</si>
  <si>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</si>
  <si>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</si>
  <si>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</si>
  <si>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</si>
  <si>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</si>
  <si>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</si>
  <si>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</si>
  <si>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</si>
  <si>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</si>
  <si>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</si>
  <si>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</si>
  <si>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</si>
  <si>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</si>
  <si>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</si>
  <si>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</si>
  <si>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</si>
  <si>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</si>
  <si>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</si>
  <si>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</si>
  <si>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</si>
  <si>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</si>
  <si>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</si>
  <si>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</si>
  <si>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</si>
  <si>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</si>
  <si>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</si>
  <si>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</si>
  <si>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</si>
  <si>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</si>
  <si>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</si>
  <si>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</si>
  <si>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</si>
  <si>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</si>
  <si>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</si>
  <si>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</si>
  <si>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</si>
  <si>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</si>
  <si>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</si>
  <si>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</si>
  <si>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</si>
  <si>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</si>
  <si>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</si>
  <si>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</si>
  <si>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</si>
  <si>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</si>
  <si>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</si>
  <si>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</si>
  <si>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</si>
  <si>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</si>
  <si>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</si>
  <si>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</si>
  <si>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</si>
  <si>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</si>
  <si>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</si>
  <si>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</si>
  <si>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</si>
  <si>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</si>
  <si>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</si>
  <si>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</si>
  <si>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</si>
  <si>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</si>
  <si>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</si>
  <si>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</si>
  <si>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</si>
  <si>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</si>
  <si>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</si>
  <si>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</si>
  <si>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</si>
  <si>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</si>
  <si>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</si>
  <si>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</si>
  <si>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</si>
  <si>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</si>
  <si>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</si>
  <si>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</si>
  <si>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</si>
  <si>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</si>
  <si>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</si>
  <si>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</si>
  <si>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</si>
  <si>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</si>
  <si>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</si>
  <si>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</si>
  <si>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</si>
  <si>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</si>
  <si>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</si>
  <si>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</si>
  <si>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</si>
  <si>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</si>
  <si>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</si>
  <si>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</si>
  <si>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</si>
  <si>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</si>
  <si>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</si>
  <si>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</si>
  <si>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</si>
  <si>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</si>
  <si>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</si>
  <si>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</si>
  <si>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</si>
  <si>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</si>
  <si>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</si>
  <si>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</si>
  <si>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</si>
  <si>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</si>
  <si>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</si>
  <si>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</si>
  <si>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</si>
  <si>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</si>
  <si>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</si>
  <si>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</si>
  <si>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</si>
  <si>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</si>
  <si>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</si>
  <si>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</si>
  <si>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</si>
  <si>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</si>
  <si>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</si>
  <si>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</si>
  <si>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</si>
  <si>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</si>
  <si>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</si>
  <si>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</si>
  <si>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</si>
  <si>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</si>
  <si>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</si>
  <si>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</si>
  <si>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</si>
  <si>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</si>
  <si>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</si>
  <si>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</si>
  <si>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</si>
  <si>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</si>
  <si>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</si>
  <si>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</si>
  <si>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</si>
  <si>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</si>
  <si>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</si>
  <si>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</si>
  <si>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</si>
  <si>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</si>
  <si>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</si>
  <si>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</si>
  <si>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</si>
  <si>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</si>
  <si>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</si>
  <si>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</si>
  <si>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</si>
  <si>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</si>
  <si>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</si>
  <si>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</si>
  <si>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</si>
  <si>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</si>
  <si>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</si>
  <si>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</si>
  <si>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</si>
  <si>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</si>
  <si>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</si>
  <si>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</si>
  <si>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</si>
  <si>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</si>
  <si>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</si>
  <si>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</si>
  <si>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</si>
  <si>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</si>
  <si>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</si>
  <si>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</si>
  <si>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</si>
  <si>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</si>
  <si>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</si>
  <si>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</si>
  <si>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</si>
  <si>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</si>
  <si>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</si>
  <si>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</si>
  <si>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</si>
  <si>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</si>
  <si>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</si>
  <si>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</si>
  <si>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</si>
  <si>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</si>
  <si>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</si>
  <si>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</si>
  <si>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</si>
  <si>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</si>
  <si>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</si>
  <si>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</si>
  <si>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</si>
  <si>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</si>
  <si>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</si>
  <si>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</si>
  <si>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</si>
  <si>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</si>
  <si>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</si>
  <si>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</si>
  <si>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</si>
  <si>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</si>
  <si>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</si>
  <si>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</si>
  <si>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</si>
  <si>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</si>
  <si>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</si>
  <si>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</si>
  <si>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</si>
  <si>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</si>
  <si>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</si>
  <si>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</si>
  <si>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</si>
  <si>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</si>
  <si>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</si>
  <si>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</si>
  <si>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</si>
  <si>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</si>
  <si>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</si>
  <si>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</si>
  <si>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</si>
  <si>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</si>
  <si>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</si>
  <si>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</si>
  <si>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</si>
  <si>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</si>
  <si>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</si>
  <si>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</si>
  <si>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</si>
  <si>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</si>
  <si>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</si>
  <si>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</si>
  <si>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</si>
  <si>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</si>
  <si>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</si>
  <si>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</si>
  <si>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</si>
  <si>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</si>
  <si>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</si>
  <si>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</si>
  <si>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</si>
  <si>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</si>
  <si>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</si>
  <si>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</si>
  <si>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</si>
  <si>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</si>
  <si>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</si>
  <si>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</si>
  <si>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</si>
  <si>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</si>
  <si>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</si>
  <si>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</si>
  <si>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</si>
  <si>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</si>
  <si>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</si>
  <si>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</si>
  <si>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</si>
  <si>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</si>
  <si>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</si>
  <si>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</si>
  <si>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</si>
  <si>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</si>
  <si>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</si>
  <si>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</si>
  <si>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</si>
  <si>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</si>
  <si>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</si>
  <si>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</si>
  <si>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</si>
  <si>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</si>
  <si>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</si>
  <si>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</si>
  <si>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</si>
  <si>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</si>
  <si>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</si>
  <si>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</si>
  <si>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</si>
  <si>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</si>
  <si>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</si>
  <si>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</si>
  <si>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</si>
  <si>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</si>
  <si>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</si>
  <si>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</si>
  <si>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</si>
  <si>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</si>
  <si>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</si>
  <si>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</si>
  <si>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</si>
  <si>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</si>
  <si>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</si>
  <si>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</si>
  <si>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</si>
  <si>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</si>
  <si>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</si>
  <si>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</si>
  <si>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</si>
  <si>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</si>
  <si>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</si>
  <si>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</si>
  <si>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</si>
  <si>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</si>
  <si>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</si>
  <si>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</si>
  <si>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</si>
  <si>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</si>
  <si>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</si>
  <si>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</si>
  <si>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</si>
  <si>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</si>
  <si>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</si>
  <si>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</si>
  <si>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</si>
  <si>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</si>
  <si>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</si>
  <si>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</si>
  <si>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</si>
  <si>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</si>
  <si>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</si>
  <si>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</si>
  <si>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</si>
  <si>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</si>
  <si>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</si>
  <si>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</si>
  <si>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</si>
  <si>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</si>
  <si>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</si>
  <si>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</si>
  <si>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</si>
  <si>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</si>
  <si>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</si>
  <si>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</si>
  <si>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</si>
  <si>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</si>
  <si>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</si>
  <si>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</si>
  <si>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</si>
  <si>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</si>
  <si>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</si>
  <si>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</si>
  <si>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</si>
  <si>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</si>
  <si>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</si>
  <si>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</si>
  <si>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</si>
  <si>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</si>
  <si>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</si>
  <si>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</si>
  <si>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</si>
  <si>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</si>
  <si>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</si>
  <si>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</si>
  <si>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</si>
  <si>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</si>
  <si>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</si>
  <si>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</si>
  <si>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</si>
  <si>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</si>
  <si>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</si>
  <si>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</si>
  <si>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</si>
  <si>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</si>
  <si>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</si>
  <si>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</si>
  <si>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</si>
  <si>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</si>
  <si>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</si>
  <si>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</si>
  <si>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</si>
  <si>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</si>
  <si>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</si>
  <si>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</si>
  <si>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</si>
  <si>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</si>
  <si>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</si>
  <si>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</si>
  <si>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</si>
  <si>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</si>
  <si>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</si>
  <si>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</si>
  <si>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</si>
  <si>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</si>
  <si>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</si>
  <si>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</si>
  <si>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</si>
  <si>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</si>
  <si>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</si>
  <si>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</si>
  <si>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</si>
  <si>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</si>
  <si>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</si>
  <si>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</si>
  <si>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</si>
  <si>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</si>
  <si>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</si>
  <si>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</si>
  <si>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</si>
  <si>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</si>
  <si>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</si>
  <si>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</si>
  <si>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</si>
  <si>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</si>
  <si>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</si>
  <si>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</si>
  <si>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</si>
  <si>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</si>
  <si>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</si>
  <si>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</si>
  <si>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</si>
  <si>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</si>
  <si>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</si>
  <si>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</si>
  <si>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</si>
  <si>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</si>
  <si>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</si>
  <si>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</si>
  <si>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</si>
  <si>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</si>
  <si>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</si>
  <si>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</si>
  <si>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</si>
  <si>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</si>
  <si>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</si>
  <si>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</si>
  <si>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</si>
  <si>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</si>
  <si>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</si>
  <si>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</si>
  <si>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</si>
  <si>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</si>
  <si>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</si>
  <si>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</si>
  <si>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</si>
  <si>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</si>
  <si>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</si>
  <si>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</si>
  <si>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</si>
  <si>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</si>
  <si>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</si>
  <si>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</si>
  <si>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</si>
  <si>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</si>
  <si>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</si>
  <si>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</si>
  <si>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</si>
  <si>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</si>
  <si>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</si>
  <si>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</si>
  <si>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</si>
  <si>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</si>
  <si>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</si>
  <si>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</si>
  <si>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</si>
  <si>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</si>
  <si>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</si>
  <si>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</si>
  <si>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</si>
  <si>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</si>
  <si>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</si>
  <si>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</si>
  <si>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</si>
  <si>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</si>
  <si>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</si>
  <si>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</si>
  <si>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</si>
  <si>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</si>
  <si>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</si>
  <si>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</si>
  <si>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</si>
  <si>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</si>
  <si>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</si>
  <si>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</si>
  <si>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</si>
  <si>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</si>
  <si>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</si>
  <si>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</si>
  <si>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</si>
  <si>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</si>
  <si>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</si>
  <si>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</si>
  <si>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</si>
  <si>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</si>
  <si>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</si>
  <si>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</si>
  <si>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</si>
  <si>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</si>
  <si>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</si>
  <si>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</si>
  <si>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</si>
  <si>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</si>
  <si>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</si>
  <si>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</si>
  <si>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</si>
  <si>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</si>
  <si>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</si>
  <si>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</si>
  <si>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</si>
  <si>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</si>
  <si>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</si>
  <si>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</si>
  <si>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</si>
  <si>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</si>
  <si>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</si>
  <si>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</si>
  <si>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</si>
  <si>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</si>
  <si>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</si>
  <si>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</si>
  <si>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</si>
  <si>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</si>
  <si>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</si>
  <si>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</si>
  <si>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</si>
  <si>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</si>
  <si>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</si>
  <si>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</si>
  <si>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</si>
  <si>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</si>
  <si>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</si>
  <si>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</si>
  <si>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</si>
  <si>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</si>
  <si>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</si>
  <si>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</si>
  <si>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</si>
  <si>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</si>
  <si>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</si>
  <si>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</si>
  <si>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</si>
  <si>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</si>
  <si>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</si>
  <si>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</si>
  <si>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</si>
  <si>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</si>
  <si>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</si>
  <si>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</si>
  <si>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</si>
  <si>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</si>
  <si>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</si>
  <si>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</si>
  <si>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</si>
  <si>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</si>
  <si>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</si>
  <si>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</si>
  <si>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</si>
  <si>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</si>
  <si>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</si>
  <si>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</si>
  <si>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</si>
  <si>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</si>
  <si>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</si>
  <si>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</si>
  <si>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</si>
  <si>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</si>
  <si>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</si>
  <si>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</si>
  <si>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</si>
  <si>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</si>
  <si>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</si>
  <si>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</si>
  <si>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</si>
  <si>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</si>
  <si>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</si>
  <si>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</si>
  <si>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</si>
  <si>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</si>
  <si>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</si>
  <si>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</si>
  <si>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</si>
  <si>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</si>
  <si>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</si>
  <si>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</si>
  <si>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</si>
  <si>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</si>
  <si>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</si>
  <si>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</si>
  <si>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</si>
  <si>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</si>
  <si>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</si>
  <si>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</si>
  <si>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</si>
  <si>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</si>
  <si>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</si>
  <si>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</si>
  <si>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</si>
  <si>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</si>
  <si>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</si>
  <si>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</si>
  <si>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</si>
  <si>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</si>
  <si>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</si>
  <si>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</si>
  <si>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</si>
  <si>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</si>
  <si>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</si>
  <si>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</si>
  <si>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</si>
  <si>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</si>
  <si>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</si>
  <si>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</si>
  <si>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</si>
  <si>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</si>
  <si>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</si>
  <si>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</si>
  <si>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</si>
  <si>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</si>
  <si>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</si>
  <si>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</si>
  <si>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</si>
  <si>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</si>
  <si>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</si>
  <si>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</si>
  <si>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</si>
  <si>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</si>
  <si>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</si>
  <si>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</si>
  <si>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</si>
  <si>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</si>
  <si>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</si>
  <si>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</si>
  <si>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</si>
  <si>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</si>
  <si>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</si>
  <si>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</si>
  <si>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</si>
  <si>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</si>
  <si>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</si>
  <si>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</si>
  <si>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</si>
  <si>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</si>
  <si>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</si>
  <si>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</si>
  <si>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</si>
  <si>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</si>
  <si>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</si>
  <si>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</si>
  <si>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</si>
  <si>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</si>
  <si>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</si>
  <si>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</si>
  <si>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</si>
  <si>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</si>
  <si>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</si>
  <si>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</si>
  <si>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</si>
  <si>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</si>
  <si>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</si>
  <si>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</si>
  <si>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</si>
  <si>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</si>
  <si>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</si>
  <si>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</si>
  <si>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</si>
  <si>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</si>
  <si>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</si>
  <si>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</si>
  <si>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</si>
  <si>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</si>
  <si>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</si>
  <si>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</si>
  <si>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</si>
  <si>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</si>
  <si>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</si>
  <si>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</si>
  <si>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</si>
  <si>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</si>
  <si>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</si>
  <si>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</si>
  <si>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</si>
  <si>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</si>
  <si>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</si>
  <si>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</si>
  <si>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</si>
  <si>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</si>
  <si>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</si>
  <si>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</si>
  <si>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</si>
  <si>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</si>
  <si>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</si>
  <si>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</si>
  <si>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</si>
  <si>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</si>
  <si>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</si>
  <si>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</si>
  <si>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</si>
  <si>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</si>
  <si>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</si>
  <si>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</si>
  <si>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</si>
  <si>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</si>
  <si>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</si>
  <si>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</si>
  <si>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</si>
  <si>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</si>
  <si>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</si>
  <si>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</si>
  <si>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</si>
  <si>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</si>
  <si>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</si>
  <si>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</si>
  <si>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</si>
  <si>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</si>
  <si>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</si>
  <si>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</si>
  <si>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</si>
  <si>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</si>
  <si>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</si>
  <si>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</si>
  <si>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</si>
  <si>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</si>
  <si>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</si>
  <si>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</si>
  <si>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</si>
  <si>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</si>
  <si>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</si>
  <si>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</si>
  <si>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</si>
  <si>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</si>
  <si>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</si>
  <si>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</si>
  <si>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</si>
  <si>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</si>
  <si>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</si>
  <si>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</si>
  <si>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</si>
  <si>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</si>
  <si>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</si>
  <si>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</si>
  <si>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</si>
  <si>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</si>
  <si>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</si>
  <si>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</si>
  <si>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</si>
  <si>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</si>
  <si>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</si>
  <si>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</si>
  <si>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</si>
  <si>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</si>
  <si>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</si>
  <si>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</si>
  <si>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</si>
  <si>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</si>
  <si>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</si>
  <si>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</si>
  <si>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</si>
  <si>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</si>
  <si>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</si>
  <si>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</si>
  <si>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</si>
  <si>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</si>
  <si>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</si>
  <si>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</si>
  <si>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</si>
  <si>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</si>
  <si>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</si>
  <si>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</si>
  <si>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</si>
  <si>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</si>
  <si>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</si>
  <si>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</si>
  <si>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</si>
  <si>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</si>
  <si>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</si>
  <si>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</si>
  <si>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</si>
  <si>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</si>
  <si>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</si>
  <si>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</si>
  <si>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</si>
  <si>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</si>
  <si>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</si>
  <si>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</si>
  <si>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</si>
  <si>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</si>
  <si>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</si>
  <si>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</si>
  <si>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</si>
  <si>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</si>
  <si>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</si>
  <si>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</si>
  <si>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</si>
  <si>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</si>
  <si>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</si>
  <si>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</si>
  <si>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</si>
  <si>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</si>
  <si>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</si>
  <si>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</si>
  <si>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</si>
  <si>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</si>
  <si>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</si>
  <si>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</si>
  <si>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</si>
  <si>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</si>
  <si>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</si>
  <si>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</si>
  <si>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</si>
  <si>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</si>
  <si>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</si>
  <si>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</si>
  <si>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</si>
  <si>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</si>
  <si>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</si>
  <si>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</si>
  <si>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</si>
  <si>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</si>
  <si>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</si>
  <si>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</si>
  <si>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</si>
  <si>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</si>
  <si>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</si>
  <si>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</si>
  <si>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</si>
  <si>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</si>
  <si>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</si>
  <si>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</si>
  <si>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</si>
  <si>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</si>
  <si>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</si>
  <si>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</si>
  <si>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</si>
  <si>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</si>
  <si>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</si>
  <si>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</si>
  <si>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</si>
  <si>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</si>
  <si>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</si>
  <si>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</si>
  <si>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</si>
  <si>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</si>
  <si>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</si>
  <si>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</si>
  <si>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</si>
  <si>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</si>
  <si>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</si>
  <si>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</si>
  <si>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</si>
  <si>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</si>
  <si>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</si>
  <si>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</si>
  <si>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</si>
  <si>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</si>
  <si>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</si>
  <si>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</si>
  <si>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</si>
  <si>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</si>
  <si>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</si>
  <si>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</si>
  <si>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</si>
  <si>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</si>
  <si>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</si>
  <si>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</si>
  <si>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</si>
  <si>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</si>
  <si>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</si>
  <si>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</si>
  <si>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</si>
  <si>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</si>
  <si>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</si>
  <si>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</si>
  <si>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</si>
  <si>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</si>
  <si>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</si>
  <si>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</si>
  <si>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</si>
  <si>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</si>
  <si>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</si>
  <si>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</si>
  <si>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</si>
  <si>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</si>
  <si>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</si>
  <si>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</si>
  <si>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</si>
  <si>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</si>
  <si>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</si>
  <si>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</si>
  <si>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</si>
  <si>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</si>
  <si>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</si>
  <si>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</si>
  <si>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</si>
  <si>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</si>
  <si>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</si>
  <si>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</si>
  <si>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</si>
  <si>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</si>
  <si>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</si>
  <si>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</si>
  <si>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</si>
  <si>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</si>
  <si>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</si>
  <si>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</si>
  <si>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</si>
  <si>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</si>
  <si>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</si>
  <si>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</si>
  <si>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</si>
  <si>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</si>
  <si>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</si>
  <si>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</si>
  <si>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</si>
  <si>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</si>
  <si>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</si>
  <si>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</si>
  <si>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</si>
  <si>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</si>
  <si>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</si>
  <si>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</si>
  <si>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</si>
  <si>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</si>
  <si>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</si>
  <si>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</si>
  <si>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</si>
  <si>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</si>
  <si>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</si>
  <si>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</si>
  <si>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</si>
  <si>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</si>
  <si>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</si>
  <si>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</si>
  <si>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</si>
  <si>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</si>
  <si>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</si>
  <si>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</si>
  <si>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</si>
  <si>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</si>
  <si>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</si>
  <si>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</si>
  <si>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</si>
  <si>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</si>
  <si>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</si>
  <si>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</si>
  <si>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</si>
  <si>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</si>
  <si>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</si>
  <si>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</si>
  <si>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</si>
  <si>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</si>
  <si>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</si>
  <si>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</si>
  <si>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</si>
  <si>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</si>
  <si>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</si>
  <si>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</si>
  <si>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</si>
  <si>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</si>
  <si>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</si>
  <si>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</si>
  <si>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</si>
  <si>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</si>
  <si>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</si>
  <si>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</si>
  <si>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</si>
  <si>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</si>
  <si>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</si>
  <si>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</si>
  <si>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</si>
  <si>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</si>
  <si>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</si>
  <si>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</si>
  <si>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</si>
  <si>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</si>
  <si>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</si>
  <si>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</si>
  <si>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</si>
  <si>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</si>
  <si>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</si>
  <si>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</si>
  <si>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</si>
  <si>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</si>
  <si>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</si>
  <si>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</si>
  <si>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</si>
  <si>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</si>
  <si>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</si>
  <si>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</si>
  <si>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</si>
  <si>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</si>
  <si>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</si>
  <si>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</si>
  <si>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</si>
  <si>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</si>
  <si>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</si>
  <si>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</si>
  <si>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</si>
  <si>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</si>
  <si>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</si>
  <si>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</si>
  <si>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</si>
  <si>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</si>
  <si>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</si>
  <si>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</si>
  <si>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</si>
  <si>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</si>
  <si>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</si>
  <si>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</si>
  <si>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</si>
  <si>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</si>
  <si>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</si>
  <si>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</si>
  <si>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</si>
  <si>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</si>
  <si>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</si>
  <si>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</si>
  <si>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</si>
  <si>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</si>
  <si>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</si>
  <si>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</si>
  <si>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</si>
  <si>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</si>
  <si>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</si>
  <si>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</si>
  <si>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</si>
  <si>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</si>
  <si>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</si>
  <si>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</si>
  <si>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</si>
  <si>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</si>
  <si>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</si>
  <si>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</si>
  <si>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</si>
  <si>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</si>
  <si>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</si>
  <si>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</si>
  <si>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</si>
  <si>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</si>
  <si>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</si>
  <si>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</si>
  <si>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</si>
  <si>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</si>
  <si>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</si>
  <si>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</si>
  <si>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</si>
  <si>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</si>
  <si>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</si>
  <si>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</si>
  <si>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</si>
  <si>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</si>
  <si>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</si>
  <si>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</si>
  <si>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</si>
  <si>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</si>
  <si>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</si>
  <si>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</si>
  <si>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</si>
  <si>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</si>
  <si>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</si>
  <si>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</si>
  <si>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</si>
  <si>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</si>
  <si>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</si>
  <si>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</si>
  <si>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</si>
  <si>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</si>
  <si>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</si>
  <si>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</si>
  <si>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</si>
  <si>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</si>
  <si>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</si>
  <si>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</si>
  <si>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</si>
  <si>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</si>
  <si>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</si>
  <si>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</si>
  <si>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</si>
  <si>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</si>
  <si>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</si>
  <si>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</si>
  <si>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</si>
  <si>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</si>
  <si>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</si>
  <si>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</si>
  <si>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</si>
  <si>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</si>
  <si>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</si>
  <si>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</si>
  <si>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</si>
  <si>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</si>
  <si>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</si>
  <si>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</si>
  <si>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</si>
  <si>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</si>
  <si>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</si>
  <si>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</si>
  <si>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</si>
  <si>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</si>
  <si>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</si>
  <si>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</si>
  <si>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</si>
  <si>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</si>
  <si>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</si>
  <si>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</si>
  <si>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</si>
  <si>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</si>
  <si>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</si>
  <si>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</si>
  <si>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</si>
  <si>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</si>
  <si>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</si>
  <si>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</si>
  <si>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</si>
  <si>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</si>
  <si>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</si>
  <si>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</si>
  <si>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</si>
  <si>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</si>
  <si>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</si>
  <si>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</si>
  <si>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</si>
  <si>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</si>
  <si>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</si>
  <si>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</si>
  <si>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</si>
  <si>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</si>
  <si>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</si>
  <si>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</si>
  <si>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</si>
  <si>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</si>
  <si>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</si>
  <si>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</si>
  <si>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</si>
  <si>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</si>
  <si>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</si>
  <si>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</si>
  <si>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</si>
  <si>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</si>
  <si>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</si>
  <si>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</si>
  <si>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</si>
  <si>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</si>
  <si>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</si>
  <si>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</si>
  <si>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</si>
  <si>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</si>
  <si>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</si>
  <si>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</si>
  <si>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</si>
  <si>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</si>
  <si>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</si>
  <si>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</si>
  <si>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</si>
  <si>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</si>
  <si>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</si>
  <si>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</si>
  <si>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</si>
  <si>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</si>
  <si>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</si>
  <si>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</si>
  <si>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</si>
  <si>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</si>
  <si>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</si>
  <si>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</si>
  <si>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</si>
  <si>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</si>
  <si>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</si>
  <si>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</si>
  <si>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</si>
  <si>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</si>
  <si>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</si>
  <si>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</si>
  <si>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</si>
  <si>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</si>
  <si>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</si>
  <si>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</si>
  <si>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</si>
  <si>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</si>
  <si>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</si>
  <si>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</si>
  <si>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</si>
  <si>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</si>
  <si>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</si>
  <si>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</si>
  <si>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</si>
  <si>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</si>
  <si>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</si>
  <si>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</si>
  <si>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</si>
  <si>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</si>
  <si>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</si>
  <si>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</si>
  <si>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</si>
  <si>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</si>
  <si>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</si>
  <si>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</si>
  <si>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</si>
  <si>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</si>
  <si>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</si>
  <si>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</si>
  <si>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</si>
  <si>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</si>
  <si>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</si>
  <si>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</si>
  <si>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</si>
  <si>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</si>
  <si>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</si>
  <si>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</si>
  <si>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</si>
  <si>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</si>
  <si>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</si>
  <si>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</si>
  <si>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</si>
  <si>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</si>
  <si>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</si>
  <si>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</si>
  <si>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</si>
  <si>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</si>
  <si>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</si>
  <si>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</si>
  <si>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</si>
  <si>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</si>
  <si>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</si>
  <si>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</si>
  <si>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</si>
  <si>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</si>
  <si>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</si>
  <si>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</si>
  <si>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</si>
  <si>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</si>
  <si>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</si>
  <si>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</si>
  <si>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</si>
  <si>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</si>
  <si>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</si>
  <si>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</si>
  <si>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</si>
  <si>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</si>
  <si>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</si>
  <si>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</si>
  <si>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</si>
  <si>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</si>
  <si>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</si>
  <si>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</si>
  <si>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</si>
  <si>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</si>
  <si>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</si>
  <si>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</si>
  <si>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</si>
  <si>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</si>
  <si>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</si>
  <si>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</si>
  <si>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</si>
  <si>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</si>
  <si>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</si>
  <si>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</si>
  <si>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</si>
  <si>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</si>
  <si>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</si>
  <si>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</si>
  <si>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</si>
  <si>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</si>
  <si>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</si>
  <si>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</si>
  <si>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</si>
  <si>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</si>
  <si>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</si>
  <si>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</si>
  <si>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</si>
  <si>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</si>
  <si>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</si>
  <si>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</si>
  <si>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</si>
  <si>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</si>
  <si>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</si>
  <si>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</si>
  <si>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</si>
  <si>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</si>
  <si>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</si>
  <si>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</si>
  <si>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</si>
  <si>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</si>
  <si>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</si>
  <si>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</si>
  <si>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</si>
  <si>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</si>
  <si>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</si>
  <si>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</si>
  <si>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</si>
  <si>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</si>
  <si>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</si>
  <si>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</si>
  <si>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</si>
  <si>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</si>
  <si>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</si>
  <si>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</si>
  <si>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</si>
  <si>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</si>
  <si>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</si>
  <si>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</si>
  <si>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</si>
  <si>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</si>
  <si>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</si>
  <si>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</si>
  <si>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</si>
  <si>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</si>
  <si>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</si>
  <si>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</si>
  <si>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</si>
  <si>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</si>
  <si>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</si>
  <si>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</si>
  <si>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</si>
  <si>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</si>
  <si>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</si>
  <si>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</si>
  <si>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</si>
  <si>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</si>
  <si>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</si>
  <si>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</si>
  <si>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</si>
  <si>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</si>
  <si>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</si>
  <si>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</si>
  <si>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</si>
  <si>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</si>
  <si>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</si>
  <si>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</si>
  <si>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</si>
  <si>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</si>
  <si>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</si>
  <si>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</si>
  <si>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</si>
  <si>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</si>
  <si>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</si>
  <si>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</si>
  <si>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</si>
  <si>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</si>
  <si>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</si>
  <si>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</si>
  <si>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</si>
  <si>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</si>
  <si>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</si>
  <si>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</si>
  <si>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</si>
  <si>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</si>
  <si>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</si>
  <si>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</si>
  <si>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</si>
  <si>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</si>
  <si>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</si>
  <si>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</si>
  <si>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</si>
  <si>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</si>
  <si>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</si>
  <si>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</si>
  <si>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</si>
  <si>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</si>
  <si>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</si>
  <si>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</si>
  <si>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</si>
  <si>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</si>
  <si>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</si>
  <si>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</si>
  <si>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</si>
  <si>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</si>
  <si>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</si>
  <si>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</si>
  <si>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</si>
  <si>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</si>
  <si>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</si>
  <si>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</si>
  <si>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</si>
  <si>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</si>
  <si>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</si>
  <si>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</si>
  <si>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</si>
  <si>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</si>
  <si>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</si>
  <si>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</si>
  <si>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</si>
  <si>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</si>
  <si>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</si>
  <si>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</si>
  <si>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</si>
  <si>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</si>
  <si>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</si>
  <si>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</si>
  <si>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</si>
  <si>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</si>
  <si>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</si>
  <si>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</si>
  <si>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</si>
  <si>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</si>
  <si>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</si>
  <si>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</si>
  <si>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</si>
  <si>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</si>
  <si>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</si>
  <si>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</si>
  <si>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</si>
  <si>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</si>
  <si>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</si>
  <si>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</si>
  <si>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</si>
  <si>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</si>
  <si>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</si>
  <si>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</si>
  <si>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</si>
  <si>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</si>
  <si>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</si>
  <si>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</si>
  <si>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</si>
  <si>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</si>
  <si>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</si>
  <si>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</si>
  <si>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</si>
  <si>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</si>
  <si>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</si>
  <si>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</si>
  <si>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</si>
  <si>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</si>
  <si>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</si>
  <si>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</si>
  <si>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</si>
  <si>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</si>
  <si>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</si>
  <si>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</si>
  <si>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</si>
  <si>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</si>
  <si>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</si>
  <si>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</si>
  <si>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</si>
  <si>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</si>
  <si>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</si>
  <si>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</si>
  <si>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</si>
  <si>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</si>
  <si>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</si>
  <si>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</si>
  <si>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</si>
  <si>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</si>
  <si>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</si>
  <si>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</si>
  <si>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</si>
  <si>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</si>
  <si>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</si>
  <si>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</si>
  <si>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</si>
  <si>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</si>
  <si>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</si>
  <si>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</si>
  <si>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</si>
  <si>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</si>
  <si>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</si>
  <si>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</si>
  <si>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</si>
  <si>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</si>
  <si>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</si>
  <si>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</si>
  <si>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</si>
  <si>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</si>
  <si>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</si>
  <si>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</si>
  <si>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</si>
  <si>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</si>
  <si>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</si>
  <si>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</si>
  <si>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</si>
  <si>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</si>
  <si>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</si>
  <si>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</si>
  <si>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</si>
  <si>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</si>
  <si>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</si>
  <si>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</si>
  <si>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</si>
  <si>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</si>
  <si>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</si>
  <si>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</si>
  <si>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</si>
  <si>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</si>
  <si>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</si>
  <si>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</si>
  <si>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</si>
  <si>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</si>
  <si>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</si>
  <si>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</si>
  <si>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</si>
  <si>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</si>
  <si>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</si>
  <si>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</si>
  <si>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</si>
  <si>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</si>
  <si>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</si>
  <si>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</si>
  <si>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</si>
  <si>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</si>
  <si>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</si>
  <si>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</si>
  <si>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</si>
  <si>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</si>
  <si>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</si>
  <si>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</si>
  <si>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</si>
  <si>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</si>
  <si>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</si>
  <si>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</si>
  <si>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</si>
  <si>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</si>
  <si>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</si>
  <si>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</si>
  <si>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</si>
  <si>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</si>
  <si>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</si>
  <si>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</si>
  <si>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</si>
  <si>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</si>
  <si>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</si>
  <si>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</si>
  <si>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</si>
  <si>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</si>
  <si>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</si>
  <si>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</si>
  <si>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</si>
  <si>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</si>
  <si>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</si>
  <si>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</si>
  <si>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</si>
  <si>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</si>
  <si>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</si>
  <si>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</si>
  <si>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</si>
  <si>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</si>
  <si>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</si>
  <si>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</si>
  <si>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</si>
  <si>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</si>
  <si>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</si>
  <si>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</si>
  <si>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</si>
  <si>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</si>
  <si>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</si>
  <si>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</si>
  <si>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</si>
  <si>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</si>
  <si>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</si>
  <si>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</si>
  <si>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</si>
  <si>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</si>
  <si>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</si>
  <si>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</si>
  <si>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</si>
  <si>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</si>
  <si>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</si>
  <si>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</si>
  <si>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</si>
  <si>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</si>
  <si>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</si>
  <si>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</si>
  <si>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</si>
  <si>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</si>
  <si>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</si>
  <si>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</si>
  <si>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</si>
  <si>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</si>
  <si>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</si>
  <si>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</si>
  <si>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</si>
  <si>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</si>
  <si>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</si>
  <si>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</si>
  <si>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</si>
  <si>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</si>
  <si>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</si>
  <si>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</si>
  <si>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</si>
  <si>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</si>
  <si>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</si>
  <si>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</si>
  <si>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</si>
  <si>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</si>
  <si>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</si>
  <si>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</si>
  <si>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</si>
  <si>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</si>
  <si>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</si>
  <si>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</si>
  <si>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</si>
  <si>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</si>
  <si>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</si>
  <si>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</si>
  <si>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</si>
  <si>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</si>
  <si>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</si>
  <si>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</si>
  <si>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</si>
  <si>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</si>
  <si>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</si>
  <si>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</si>
  <si>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</si>
  <si>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</si>
  <si>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</si>
  <si>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</si>
  <si>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</si>
  <si>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</si>
  <si>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</si>
  <si>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</si>
  <si>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</si>
  <si>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</si>
  <si>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</si>
  <si>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</si>
  <si>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</si>
  <si>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</si>
  <si>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</si>
  <si>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</si>
  <si>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</si>
  <si>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</si>
  <si>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</si>
  <si>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</si>
  <si>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</si>
  <si>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</si>
  <si>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</si>
  <si>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</si>
  <si>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</si>
  <si>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</si>
  <si>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</si>
  <si>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</si>
  <si>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</si>
  <si>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</si>
  <si>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</si>
  <si>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</si>
  <si>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</si>
  <si>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</si>
  <si>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</si>
  <si>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</si>
  <si>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</si>
  <si>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</si>
  <si>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</si>
  <si>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</si>
  <si>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</si>
  <si>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</si>
  <si>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</si>
  <si>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</si>
  <si>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</si>
  <si>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</si>
  <si>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</si>
  <si>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</si>
  <si>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</si>
  <si>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</si>
  <si>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</si>
  <si>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</si>
  <si>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</si>
  <si>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</si>
  <si>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</si>
  <si>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</si>
  <si>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</si>
  <si>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</si>
  <si>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</si>
  <si>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</si>
  <si>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</si>
  <si>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</si>
  <si>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</si>
  <si>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</si>
  <si>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</si>
  <si>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</si>
  <si>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</si>
  <si>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</si>
  <si>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</si>
  <si>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</si>
  <si>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</si>
  <si>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</si>
  <si>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</si>
  <si>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</si>
  <si>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</si>
  <si>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</si>
  <si>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</si>
  <si>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</si>
  <si>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</si>
  <si>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</si>
  <si>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</si>
  <si>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</si>
  <si>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</si>
  <si>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</si>
  <si>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</si>
  <si>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</si>
  <si>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</si>
  <si>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</si>
  <si>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</si>
  <si>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</si>
  <si>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</si>
  <si>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</si>
  <si>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</si>
  <si>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</si>
  <si>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</si>
  <si>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</si>
  <si>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</si>
  <si>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</si>
  <si>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</si>
  <si>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</si>
  <si>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</si>
  <si>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</si>
  <si>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</si>
  <si>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</si>
  <si>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</si>
  <si>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</si>
  <si>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</si>
  <si>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</si>
  <si>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</si>
  <si>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</si>
  <si>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</si>
  <si>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</si>
  <si>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</si>
  <si>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</si>
  <si>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</si>
  <si>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</si>
  <si>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</si>
  <si>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</si>
  <si>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</si>
  <si>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</si>
  <si>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</si>
  <si>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</si>
  <si>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</si>
  <si>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</si>
  <si>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</si>
  <si>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</si>
  <si>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</si>
  <si>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</si>
  <si>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</si>
  <si>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</si>
  <si>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</si>
  <si>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</si>
  <si>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</si>
  <si>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</si>
  <si>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</si>
  <si>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</si>
  <si>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</si>
  <si>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</si>
  <si>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</si>
  <si>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</si>
  <si>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</si>
  <si>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</si>
  <si>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</si>
  <si>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</si>
  <si>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</si>
  <si>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</si>
  <si>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</si>
  <si>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</si>
  <si>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</si>
  <si>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</si>
  <si>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</si>
  <si>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</si>
  <si>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</si>
  <si>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</si>
  <si>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</si>
  <si>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</si>
  <si>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</si>
  <si>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</si>
  <si>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</si>
  <si>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</si>
  <si>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</si>
  <si>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</si>
  <si>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</si>
  <si>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</si>
  <si>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</si>
  <si>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</si>
  <si>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</si>
  <si>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</si>
  <si>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</si>
  <si>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</si>
  <si>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</si>
  <si>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</si>
  <si>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</si>
  <si>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</si>
  <si>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</si>
  <si>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</si>
  <si>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</si>
  <si>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</si>
  <si>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</si>
  <si>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</si>
  <si>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</si>
  <si>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</si>
  <si>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</si>
  <si>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</si>
  <si>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</si>
  <si>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</si>
  <si>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</si>
  <si>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</si>
  <si>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</si>
  <si>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</si>
  <si>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</si>
  <si>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</si>
  <si>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</si>
  <si>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</si>
  <si>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</si>
  <si>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</si>
  <si>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</si>
  <si>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</si>
  <si>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</si>
  <si>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</si>
  <si>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</si>
  <si>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</si>
  <si>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</si>
  <si>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</si>
  <si>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</si>
  <si>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</si>
  <si>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</si>
  <si>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</si>
  <si>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</si>
  <si>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</si>
  <si>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</si>
  <si>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</si>
  <si>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</si>
  <si>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</si>
  <si>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</si>
  <si>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</si>
  <si>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</si>
  <si>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</si>
  <si>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</si>
  <si>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</si>
  <si>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</si>
  <si>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</si>
  <si>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</si>
  <si>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</si>
  <si>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</si>
  <si>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</si>
  <si>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</si>
  <si>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</si>
  <si>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</si>
  <si>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</si>
  <si>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</si>
  <si>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</si>
  <si>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</si>
  <si>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</si>
  <si>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</si>
  <si>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</si>
  <si>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</si>
  <si>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</si>
  <si>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</si>
  <si>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</si>
  <si>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</si>
  <si>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</si>
  <si>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</si>
  <si>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</si>
  <si>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</si>
  <si>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</si>
  <si>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</si>
  <si>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</si>
  <si>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</si>
  <si>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</si>
  <si>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</si>
  <si>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</si>
  <si>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</si>
  <si>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</si>
  <si>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</si>
  <si>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</si>
  <si>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</si>
  <si>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</si>
  <si>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</si>
  <si>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</si>
  <si>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</si>
  <si>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</si>
  <si>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</si>
  <si>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</si>
  <si>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</si>
  <si>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</si>
  <si>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</si>
  <si>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</si>
  <si>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</si>
  <si>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</si>
  <si>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</si>
  <si>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</si>
  <si>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</si>
  <si>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</si>
  <si>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</si>
  <si>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</si>
  <si>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</si>
  <si>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</si>
  <si>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</si>
  <si>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</si>
  <si>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</si>
  <si>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</si>
  <si>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</si>
  <si>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</si>
  <si>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</si>
  <si>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</si>
  <si>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</si>
  <si>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</si>
  <si>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</si>
  <si>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</si>
  <si>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</si>
  <si>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</si>
  <si>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</si>
  <si>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</si>
  <si>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</si>
  <si>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</si>
  <si>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</si>
  <si>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</si>
  <si>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</si>
  <si>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</si>
  <si>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</si>
  <si>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</si>
  <si>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</si>
  <si>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</si>
  <si>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</si>
  <si>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</si>
  <si>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</si>
  <si>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</si>
  <si>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</si>
  <si>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</si>
  <si>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</si>
  <si>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</si>
  <si>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</si>
  <si>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</si>
  <si>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</si>
  <si>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</si>
  <si>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</si>
  <si>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</si>
  <si>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</si>
  <si>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</si>
  <si>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</si>
  <si>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</si>
  <si>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</si>
  <si>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</si>
  <si>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</si>
  <si>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</si>
  <si>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</si>
  <si>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</si>
  <si>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</si>
  <si>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</si>
  <si>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</si>
  <si>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</si>
  <si>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</si>
  <si>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</si>
  <si>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</si>
  <si>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</si>
  <si>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</si>
  <si>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</si>
  <si>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</si>
  <si>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</si>
  <si>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</si>
  <si>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</si>
  <si>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</si>
  <si>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</si>
  <si>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</si>
  <si>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</si>
  <si>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</si>
  <si>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</si>
  <si>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</si>
  <si>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</si>
  <si>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</si>
  <si>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</si>
  <si>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</si>
  <si>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</si>
  <si>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</si>
  <si>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</si>
  <si>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</si>
  <si>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</si>
  <si>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</si>
  <si>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</si>
  <si>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</si>
  <si>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</si>
  <si>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</si>
  <si>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</si>
  <si>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</si>
  <si>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</si>
  <si>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</si>
  <si>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</si>
  <si>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</si>
  <si>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</si>
  <si>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</si>
  <si>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</si>
  <si>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</si>
  <si>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</si>
  <si>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</si>
  <si>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</si>
  <si>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</si>
  <si>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</si>
  <si>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</si>
  <si>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</si>
  <si>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</si>
  <si>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</si>
  <si>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</si>
  <si>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</si>
  <si>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</si>
  <si>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</si>
  <si>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</si>
  <si>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</si>
  <si>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</si>
  <si>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</si>
  <si>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</si>
  <si>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</si>
  <si>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</si>
  <si>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</si>
  <si>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</si>
  <si>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</si>
  <si>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</si>
  <si>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</si>
  <si>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</si>
  <si>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</si>
  <si>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</si>
  <si>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</si>
  <si>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</si>
  <si>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</si>
  <si>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</si>
  <si>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</si>
  <si>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</si>
  <si>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</si>
  <si>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</si>
  <si>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</si>
  <si>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</si>
  <si>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</si>
  <si>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</si>
  <si>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</si>
  <si>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</si>
  <si>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</si>
  <si>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</si>
  <si>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</si>
  <si>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</si>
  <si>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</si>
  <si>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</si>
  <si>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</si>
  <si>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</si>
  <si>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</si>
  <si>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</si>
  <si>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</si>
  <si>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</si>
  <si>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</si>
  <si>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</si>
  <si>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</si>
  <si>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</si>
  <si>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</si>
  <si>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</si>
  <si>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</si>
  <si>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</si>
  <si>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</si>
  <si>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</si>
  <si>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</si>
  <si>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</si>
  <si>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</si>
  <si>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</si>
  <si>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</si>
  <si>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</si>
  <si>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</si>
  <si>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</si>
  <si>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</si>
  <si>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</si>
  <si>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</si>
  <si>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</si>
  <si>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</si>
  <si>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</si>
  <si>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</si>
  <si>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</si>
  <si>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</si>
  <si>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</si>
  <si>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</si>
  <si>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</si>
  <si>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</si>
  <si>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</si>
  <si>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</si>
  <si>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</si>
  <si>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</si>
  <si>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</si>
  <si>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</si>
  <si>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</si>
  <si>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</si>
  <si>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</si>
  <si>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</si>
  <si>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</si>
  <si>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</si>
  <si>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</si>
  <si>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</si>
  <si>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</si>
  <si>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</si>
  <si>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</si>
  <si>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</si>
  <si>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</si>
  <si>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</si>
  <si>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</si>
  <si>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</si>
  <si>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</si>
  <si>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</si>
  <si>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</si>
  <si>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</si>
  <si>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</si>
  <si>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</si>
  <si>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</si>
  <si>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</si>
  <si>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</si>
  <si>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</si>
  <si>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</si>
  <si>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</si>
  <si>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</si>
  <si>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</si>
  <si>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</si>
  <si>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</si>
  <si>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</si>
  <si>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</si>
  <si>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</si>
  <si>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</si>
  <si>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</si>
  <si>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</si>
  <si>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</si>
  <si>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</si>
  <si>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</si>
  <si>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</si>
  <si>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</si>
  <si>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</si>
  <si>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</si>
  <si>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</si>
  <si>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</si>
  <si>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</si>
  <si>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</si>
  <si>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</si>
  <si>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</si>
  <si>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</si>
  <si>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</si>
  <si>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</si>
  <si>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</si>
  <si>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</si>
  <si>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</si>
  <si>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</si>
  <si>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</si>
  <si>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</si>
  <si>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</si>
  <si>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</si>
  <si>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</si>
  <si>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</si>
  <si>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</si>
  <si>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</si>
  <si>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</si>
  <si>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</si>
  <si>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</si>
  <si>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</si>
  <si>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</si>
  <si>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</si>
  <si>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</si>
  <si>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</si>
  <si>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</si>
  <si>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</si>
  <si>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</si>
  <si>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</si>
  <si>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</si>
  <si>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</si>
  <si>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</si>
  <si>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</si>
  <si>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</si>
  <si>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</si>
  <si>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</si>
  <si>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</si>
  <si>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</si>
  <si>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</si>
  <si>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</si>
  <si>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</si>
  <si>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</si>
  <si>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</si>
  <si>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</si>
  <si>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</si>
  <si>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</si>
  <si>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</si>
  <si>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</si>
  <si>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</si>
  <si>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</si>
  <si>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</si>
  <si>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</si>
  <si>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</si>
  <si>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</si>
  <si>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</si>
  <si>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</si>
  <si>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</si>
  <si>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</si>
  <si>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</si>
  <si>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</si>
  <si>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</si>
  <si>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</si>
  <si>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</si>
  <si>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</si>
  <si>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</si>
  <si>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</si>
  <si>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</si>
  <si>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</si>
  <si>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</si>
  <si>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</si>
  <si>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</si>
  <si>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</si>
  <si>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</si>
  <si>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</si>
  <si>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</si>
  <si>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</si>
  <si>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</si>
  <si>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</si>
  <si>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</si>
  <si>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</si>
  <si>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</si>
  <si>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</si>
  <si>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</si>
  <si>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</si>
  <si>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</si>
  <si>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</si>
  <si>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</si>
  <si>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</si>
  <si>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</si>
  <si>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</si>
  <si>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</si>
  <si>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</si>
  <si>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</si>
  <si>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</si>
  <si>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</si>
  <si>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</si>
  <si>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</si>
  <si>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</si>
  <si>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</si>
  <si>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</si>
  <si>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</si>
  <si>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</si>
  <si>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</si>
  <si>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</si>
  <si>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</si>
  <si>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</si>
  <si>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</si>
  <si>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</si>
  <si>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</si>
  <si>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</si>
  <si>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</si>
  <si>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</si>
  <si>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</si>
  <si>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</si>
  <si>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</si>
  <si>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</si>
  <si>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</si>
  <si>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</si>
  <si>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</si>
  <si>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</si>
  <si>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</si>
  <si>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</si>
  <si>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</si>
  <si>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</si>
  <si>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</si>
  <si>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</si>
  <si>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</si>
  <si>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</si>
  <si>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</si>
  <si>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</si>
  <si>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</si>
  <si>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</si>
  <si>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</si>
  <si>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</si>
  <si>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</si>
  <si>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</si>
  <si>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</si>
  <si>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</si>
  <si>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</si>
  <si>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</si>
  <si>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</si>
  <si>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</si>
  <si>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</si>
  <si>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</si>
  <si>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</si>
  <si>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</si>
  <si>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</si>
  <si>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</si>
  <si>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</si>
  <si>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</si>
  <si>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</si>
  <si>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</si>
  <si>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</si>
  <si>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</si>
  <si>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</si>
  <si>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</si>
  <si>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</si>
  <si>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</si>
  <si>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</si>
  <si>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</si>
  <si>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</si>
  <si>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</si>
  <si>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</si>
  <si>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</si>
  <si>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</si>
  <si>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</si>
  <si>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</si>
  <si>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</si>
  <si>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</si>
  <si>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</si>
  <si>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</si>
  <si>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</si>
  <si>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</si>
  <si>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</si>
  <si>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</si>
  <si>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</si>
  <si>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</si>
  <si>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</si>
  <si>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</si>
  <si>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</si>
  <si>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</si>
  <si>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</si>
  <si>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</si>
  <si>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</si>
  <si>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</si>
  <si>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</si>
  <si>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</si>
  <si>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</si>
  <si>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</si>
  <si>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</si>
  <si>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</si>
  <si>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</si>
  <si>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</si>
  <si>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</si>
  <si>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</si>
  <si>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</si>
  <si>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</si>
  <si>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</si>
  <si>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</si>
  <si>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</si>
  <si>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</si>
  <si>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</si>
  <si>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</si>
  <si>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</si>
  <si>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</si>
  <si>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</si>
  <si>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</si>
  <si>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</si>
  <si>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</si>
  <si>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</si>
  <si>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</si>
  <si>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</si>
  <si>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</si>
  <si>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</si>
  <si>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</si>
  <si>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</si>
  <si>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</si>
  <si>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</si>
  <si>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</si>
  <si>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</si>
  <si>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</si>
  <si>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</si>
  <si>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</si>
  <si>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</si>
  <si>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</si>
  <si>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</si>
  <si>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</si>
  <si>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</si>
  <si>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</si>
  <si>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</si>
  <si>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</si>
  <si>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</si>
  <si>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</si>
  <si>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</si>
  <si>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</si>
  <si>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</si>
  <si>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</si>
  <si>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</si>
  <si>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</si>
  <si>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</si>
  <si>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</si>
  <si>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</si>
  <si>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</si>
  <si>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</si>
  <si>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</si>
  <si>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</si>
  <si>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</si>
  <si>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</si>
  <si>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</si>
  <si>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</si>
  <si>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</si>
  <si>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</si>
  <si>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</si>
  <si>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</si>
  <si>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</si>
  <si>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</si>
  <si>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</si>
  <si>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</si>
  <si>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</si>
  <si>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</si>
  <si>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</si>
  <si>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</si>
  <si>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</si>
  <si>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</si>
  <si>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</si>
  <si>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</si>
  <si>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</si>
  <si>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</si>
  <si>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</si>
  <si>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</si>
  <si>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</si>
  <si>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</si>
  <si>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</si>
  <si>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</si>
  <si>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</si>
  <si>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</si>
  <si>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</si>
  <si>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</si>
  <si>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</si>
  <si>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</si>
  <si>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</si>
  <si>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</si>
  <si>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</si>
  <si>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</si>
  <si>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</si>
  <si>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</si>
  <si>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</si>
  <si>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</si>
  <si>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</si>
  <si>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</si>
  <si>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</si>
  <si>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</si>
  <si>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</si>
  <si>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</si>
  <si>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</si>
  <si>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</si>
  <si>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</si>
  <si>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</si>
  <si>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</si>
  <si>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</si>
  <si>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</si>
  <si>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</si>
  <si>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</si>
  <si>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</si>
  <si>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</si>
  <si>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</si>
  <si>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</si>
  <si>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</si>
  <si>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</si>
  <si>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</si>
  <si>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</si>
  <si>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</si>
  <si>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</si>
  <si>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</si>
  <si>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</si>
  <si>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</si>
  <si>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</si>
  <si>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</si>
  <si>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</si>
  <si>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</si>
  <si>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</si>
  <si>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</si>
  <si>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</si>
  <si>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</si>
  <si>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</si>
  <si>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</si>
  <si>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</si>
  <si>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</si>
  <si>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</si>
  <si>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</si>
  <si>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</si>
  <si>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</si>
  <si>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</si>
  <si>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</si>
  <si>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</si>
  <si>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</si>
  <si>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</si>
  <si>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</si>
  <si>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</si>
  <si>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</si>
  <si>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</si>
  <si>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</si>
  <si>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</si>
  <si>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</si>
  <si>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</si>
  <si>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</si>
  <si>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</si>
  <si>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</si>
  <si>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</si>
  <si>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</si>
  <si>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</si>
  <si>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</si>
  <si>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</si>
  <si>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</si>
  <si>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</si>
  <si>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</si>
  <si>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</si>
  <si>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</si>
  <si>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</si>
  <si>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</si>
  <si>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</si>
  <si>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</si>
  <si>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</si>
  <si>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</si>
  <si>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</si>
  <si>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</si>
  <si>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</si>
  <si>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</si>
  <si>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</si>
  <si>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</si>
  <si>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</si>
  <si>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</si>
  <si>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</si>
  <si>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</si>
  <si>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</si>
  <si>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</si>
  <si>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</si>
  <si>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</si>
  <si>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</si>
  <si>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</si>
  <si>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</si>
  <si>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</si>
  <si>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</si>
  <si>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</si>
  <si>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</si>
  <si>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</si>
  <si>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</si>
  <si>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</si>
  <si>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</si>
  <si>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</si>
  <si>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</si>
  <si>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</si>
  <si>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</si>
  <si>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</si>
  <si>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</si>
  <si>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</si>
  <si>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</si>
  <si>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</si>
  <si>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</si>
  <si>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</si>
  <si>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</si>
  <si>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</si>
  <si>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</si>
  <si>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</si>
  <si>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</si>
  <si>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</si>
  <si>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</si>
  <si>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</si>
  <si>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</si>
  <si>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</si>
  <si>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</si>
  <si>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</si>
  <si>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</si>
  <si>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</si>
  <si>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</si>
  <si>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</si>
  <si>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</si>
  <si>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</si>
  <si>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</si>
  <si>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</si>
  <si>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</si>
  <si>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</si>
  <si>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</si>
  <si>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</si>
  <si>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</si>
  <si>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</si>
  <si>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</si>
  <si>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</si>
  <si>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</si>
  <si>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</si>
  <si>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</si>
  <si>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</si>
  <si>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</si>
  <si>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</si>
  <si>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</si>
  <si>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</si>
  <si>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</si>
  <si>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</si>
  <si>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</si>
  <si>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</si>
  <si>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</si>
  <si>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</si>
  <si>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</si>
  <si>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</si>
  <si>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</si>
  <si>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</si>
  <si>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</si>
  <si>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</si>
  <si>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</si>
  <si>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</si>
  <si>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</si>
  <si>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</si>
  <si>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</si>
  <si>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</si>
  <si>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</si>
  <si>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</si>
  <si>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</si>
  <si>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</si>
  <si>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</si>
  <si>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</si>
  <si>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</si>
  <si>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</si>
  <si>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</si>
  <si>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</si>
  <si>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</si>
  <si>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</si>
  <si>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</si>
  <si>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</si>
  <si>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</si>
  <si>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</si>
  <si>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</si>
  <si>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</si>
  <si>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</si>
  <si>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</si>
  <si>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</si>
  <si>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</si>
  <si>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</si>
  <si>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</si>
  <si>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</si>
  <si>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</si>
  <si>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</si>
  <si>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</si>
  <si>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</si>
  <si>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</si>
  <si>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</si>
  <si>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</si>
  <si>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</si>
  <si>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</si>
  <si>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</si>
  <si>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</si>
  <si>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</si>
  <si>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</si>
  <si>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</si>
  <si>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</si>
  <si>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</si>
  <si>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</si>
  <si>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</si>
  <si>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</si>
  <si>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</si>
  <si>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</si>
  <si>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</si>
  <si>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</si>
  <si>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</si>
  <si>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</si>
  <si>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</si>
  <si>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</si>
  <si>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</si>
  <si>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</si>
  <si>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</si>
  <si>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</si>
  <si>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</si>
  <si>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</si>
  <si>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</si>
  <si>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</si>
  <si>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</si>
  <si>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</si>
  <si>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</si>
  <si>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</si>
  <si>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</si>
  <si>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</si>
  <si>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</si>
  <si>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</si>
  <si>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</si>
  <si>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</si>
  <si>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</si>
  <si>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</si>
  <si>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</si>
  <si>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</si>
  <si>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</si>
  <si>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</si>
  <si>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</si>
  <si>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</si>
  <si>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</si>
  <si>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</si>
  <si>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</si>
  <si>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</si>
  <si>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</si>
  <si>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</si>
  <si>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</si>
  <si>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</si>
  <si>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</si>
  <si>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</si>
  <si>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</si>
  <si>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</si>
  <si>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</si>
  <si>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</si>
  <si>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</si>
  <si>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</si>
  <si>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</si>
  <si>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</si>
  <si>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</si>
  <si>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</si>
  <si>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</si>
  <si>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</si>
  <si>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</si>
  <si>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</si>
  <si>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</si>
  <si>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</si>
  <si>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</si>
  <si>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</si>
  <si>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</si>
  <si>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</si>
  <si>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</si>
  <si>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</si>
  <si>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</si>
  <si>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</si>
  <si>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</si>
  <si>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</si>
  <si>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</si>
  <si>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</si>
  <si>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</si>
  <si>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</si>
  <si>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</si>
  <si>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</si>
  <si>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</si>
  <si>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</si>
  <si>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</si>
  <si>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</si>
  <si>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</si>
  <si>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</si>
  <si>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</si>
  <si>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</si>
  <si>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</si>
  <si>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</si>
  <si>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</si>
  <si>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</si>
  <si>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</si>
  <si>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</si>
  <si>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</si>
  <si>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</si>
  <si>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</si>
  <si>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</si>
  <si>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</si>
  <si>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</si>
  <si>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</si>
  <si>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</si>
  <si>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</si>
  <si>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</si>
  <si>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</si>
  <si>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</si>
  <si>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</si>
  <si>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</si>
  <si>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</si>
  <si>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</si>
  <si>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</si>
  <si>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</si>
  <si>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</si>
  <si>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</si>
  <si>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</si>
  <si>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</si>
  <si>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</si>
  <si>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</si>
  <si>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</si>
  <si>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</si>
  <si>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</si>
  <si>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</si>
  <si>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</si>
  <si>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</si>
  <si>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</si>
  <si>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</si>
  <si>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</si>
  <si>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</si>
  <si>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</si>
  <si>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</si>
  <si>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</si>
  <si>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</si>
  <si>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</si>
  <si>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</si>
  <si>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</si>
  <si>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</si>
  <si>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</si>
  <si>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</si>
  <si>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</si>
  <si>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</si>
  <si>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</si>
  <si>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</si>
  <si>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</si>
  <si>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</si>
  <si>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</si>
  <si>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</si>
  <si>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</si>
  <si>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</si>
  <si>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</si>
  <si>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</si>
  <si>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</si>
  <si>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</si>
  <si>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</si>
  <si>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</si>
  <si>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</si>
  <si>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</si>
  <si>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</si>
  <si>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</si>
  <si>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</si>
  <si>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</si>
  <si>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</si>
  <si>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</si>
  <si>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</si>
  <si>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</si>
  <si>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</si>
  <si>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</si>
  <si>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</si>
  <si>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</si>
  <si>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</si>
  <si>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</si>
  <si>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</si>
  <si>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</si>
  <si>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</si>
  <si>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</si>
  <si>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</si>
  <si>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</si>
  <si>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</si>
  <si>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</si>
  <si>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</si>
  <si>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</si>
  <si>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</si>
  <si>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</si>
  <si>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</si>
  <si>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</si>
  <si>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</si>
  <si>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</si>
  <si>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</si>
  <si>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</si>
  <si>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</si>
  <si>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</si>
  <si>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</si>
  <si>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</si>
  <si>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</si>
  <si>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</si>
  <si>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</si>
  <si>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</si>
  <si>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</si>
  <si>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</si>
  <si>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</si>
  <si>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</si>
  <si>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</si>
  <si>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</si>
  <si>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</si>
  <si>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</si>
  <si>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</si>
  <si>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</si>
  <si>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</si>
  <si>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</si>
  <si>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</si>
  <si>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</si>
  <si>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</si>
  <si>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</si>
  <si>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</si>
  <si>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</si>
  <si>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</si>
  <si>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</si>
  <si>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</si>
  <si>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</si>
  <si>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</si>
  <si>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</si>
  <si>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</si>
  <si>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</si>
  <si>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</si>
  <si>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</si>
  <si>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</si>
  <si>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</si>
  <si>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</si>
  <si>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</si>
  <si>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</si>
  <si>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</si>
  <si>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</si>
  <si>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</si>
  <si>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</si>
  <si>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</si>
  <si>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</si>
  <si>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</si>
  <si>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</si>
  <si>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</si>
  <si>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</si>
  <si>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</si>
  <si>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</si>
  <si>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</si>
  <si>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</si>
  <si>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</si>
  <si>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</si>
  <si>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</si>
  <si>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</si>
  <si>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</si>
  <si>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</si>
  <si>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</si>
  <si>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</si>
  <si>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</si>
  <si>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</si>
  <si>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</si>
  <si>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</si>
  <si>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</si>
  <si>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</si>
  <si>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</si>
  <si>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</si>
  <si>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</si>
  <si>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</si>
  <si>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</si>
  <si>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</si>
  <si>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</si>
  <si>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</si>
  <si>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</si>
  <si>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</si>
  <si>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</si>
  <si>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</si>
  <si>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</si>
  <si>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</si>
  <si>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</si>
  <si>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</si>
  <si>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</si>
  <si>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</si>
  <si>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</si>
  <si>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</si>
  <si>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</si>
  <si>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</si>
  <si>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</si>
  <si>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</si>
  <si>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</si>
  <si>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</si>
  <si>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</si>
  <si>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</si>
  <si>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</si>
  <si>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</si>
  <si>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</si>
  <si>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</si>
  <si>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</si>
  <si>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</si>
  <si>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</si>
  <si>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</si>
  <si>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</si>
  <si>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</si>
  <si>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</si>
  <si>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</si>
  <si>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</si>
  <si>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</si>
  <si>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</si>
  <si>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</si>
  <si>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</si>
  <si>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</si>
  <si>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</si>
  <si>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</si>
  <si>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</si>
  <si>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</si>
  <si>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</si>
  <si>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</si>
  <si>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</si>
  <si>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</si>
  <si>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</si>
  <si>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</si>
  <si>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</si>
  <si>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</si>
  <si>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</si>
  <si>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</si>
  <si>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</si>
  <si>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</si>
  <si>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</si>
  <si>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</si>
  <si>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</si>
  <si>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</si>
  <si>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</si>
  <si>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</si>
  <si>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</si>
  <si>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</si>
  <si>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</si>
  <si>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</si>
  <si>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</si>
  <si>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</si>
  <si>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</si>
  <si>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</si>
  <si>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</si>
  <si>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</si>
  <si>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</si>
  <si>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</si>
  <si>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</si>
  <si>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</si>
  <si>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</si>
  <si>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</si>
  <si>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</si>
  <si>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</si>
  <si>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</si>
  <si>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</si>
  <si>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</si>
  <si>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</si>
  <si>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</si>
  <si>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</si>
  <si>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</si>
  <si>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</si>
  <si>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</si>
  <si>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</si>
  <si>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</si>
  <si>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</si>
  <si>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</si>
  <si>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</si>
  <si>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</si>
  <si>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</si>
  <si>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</si>
  <si>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</si>
  <si>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</si>
  <si>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</si>
  <si>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</si>
  <si>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</si>
  <si>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</si>
  <si>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</si>
  <si>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</si>
  <si>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</si>
  <si>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</si>
  <si>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</si>
  <si>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</si>
  <si>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</si>
  <si>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</si>
  <si>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</si>
  <si>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</si>
  <si>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</si>
  <si>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</si>
  <si>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</si>
  <si>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</si>
  <si>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</si>
  <si>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</si>
  <si>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</si>
  <si>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</si>
  <si>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</si>
  <si>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</si>
  <si>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</si>
  <si>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</si>
  <si>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</si>
  <si>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</si>
  <si>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</si>
  <si>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</si>
  <si>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</si>
  <si>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</si>
  <si>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</si>
  <si>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</si>
  <si>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</si>
  <si>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</si>
  <si>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</si>
  <si>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</si>
  <si>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</si>
  <si>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</si>
  <si>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</si>
  <si>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</si>
  <si>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</si>
  <si>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</si>
  <si>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</si>
  <si>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</si>
  <si>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</si>
  <si>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</si>
  <si>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</si>
  <si>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</si>
  <si>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</si>
  <si>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</si>
  <si>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</si>
  <si>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</si>
  <si>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</si>
  <si>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</si>
  <si>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</si>
  <si>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</si>
  <si>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</si>
  <si>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</si>
  <si>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</si>
  <si>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</si>
  <si>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</si>
  <si>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</si>
  <si>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</si>
  <si>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</si>
  <si>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</si>
  <si>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</si>
  <si>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</si>
  <si>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</si>
  <si>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</si>
  <si>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</si>
  <si>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</si>
  <si>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</si>
  <si>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</si>
  <si>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</si>
  <si>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</si>
  <si>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</si>
  <si>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</si>
  <si>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</si>
  <si>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</si>
  <si>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</si>
  <si>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</si>
  <si>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</si>
  <si>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</si>
  <si>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</si>
  <si>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</si>
  <si>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</si>
  <si>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</si>
  <si>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</si>
  <si>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</si>
  <si>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</si>
  <si>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</si>
  <si>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</si>
  <si>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</si>
  <si>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</si>
  <si>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</si>
  <si>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</si>
  <si>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</si>
  <si>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</si>
  <si>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</si>
  <si>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</si>
  <si>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</si>
  <si>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</si>
  <si>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</si>
  <si>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</si>
  <si>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</si>
  <si>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</si>
  <si>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</si>
  <si>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</si>
  <si>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</si>
  <si>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</si>
  <si>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</si>
  <si>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</si>
  <si>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</si>
  <si>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</si>
  <si>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</si>
  <si>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</si>
  <si>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</si>
  <si>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</si>
  <si>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</si>
  <si>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</si>
  <si>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</si>
  <si>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</si>
  <si>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</si>
  <si>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</si>
  <si>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</si>
  <si>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</si>
  <si>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</si>
  <si>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</si>
  <si>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</si>
  <si>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</si>
  <si>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</si>
  <si>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</si>
  <si>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</si>
  <si>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</si>
  <si>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</si>
  <si>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</si>
  <si>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</si>
  <si>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</si>
  <si>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</si>
  <si>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</si>
  <si>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</si>
  <si>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</si>
  <si>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</si>
  <si>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</si>
  <si>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</si>
  <si>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</si>
  <si>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</si>
  <si>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</si>
  <si>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</si>
  <si>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</si>
  <si>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</si>
  <si>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</si>
  <si>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</si>
  <si>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</si>
  <si>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</si>
  <si>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</si>
  <si>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</si>
  <si>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</si>
  <si>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</si>
  <si>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</si>
  <si>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</si>
  <si>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</si>
  <si>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</si>
  <si>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</si>
  <si>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</si>
  <si>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</si>
  <si>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</si>
  <si>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</si>
  <si>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</si>
  <si>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</si>
  <si>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</si>
  <si>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</si>
  <si>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</si>
  <si>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</si>
  <si>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</si>
  <si>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</si>
  <si>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</si>
  <si>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</si>
  <si>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</si>
  <si>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</si>
  <si>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</si>
  <si>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</si>
  <si>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</si>
  <si>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</si>
  <si>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</si>
  <si>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</si>
  <si>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</si>
  <si>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</si>
  <si>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</si>
  <si>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</si>
  <si>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</si>
  <si>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</si>
  <si>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</si>
  <si>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</si>
  <si>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</si>
  <si>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</si>
  <si>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</si>
  <si>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</si>
  <si>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</si>
  <si>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</si>
  <si>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</si>
  <si>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</si>
  <si>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</si>
  <si>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</si>
  <si>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</si>
  <si>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</si>
  <si>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</si>
  <si>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</si>
  <si>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</si>
  <si>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</si>
  <si>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</si>
  <si>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</si>
  <si>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</si>
  <si>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</si>
  <si>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</si>
  <si>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</si>
  <si>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</si>
  <si>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</si>
  <si>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</si>
  <si>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</si>
  <si>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</si>
  <si>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</si>
  <si>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</si>
  <si>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</si>
  <si>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</si>
  <si>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</si>
  <si>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</si>
  <si>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</si>
  <si>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</si>
  <si>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</si>
  <si>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</si>
  <si>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</si>
  <si>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</si>
  <si>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</si>
  <si>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</si>
  <si>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</si>
  <si>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</si>
  <si>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</si>
  <si>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</si>
  <si>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</si>
  <si>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</si>
  <si>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</si>
  <si>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</si>
  <si>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</si>
  <si>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</si>
  <si>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</si>
  <si>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</si>
  <si>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</si>
  <si>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</si>
  <si>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</si>
  <si>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</si>
  <si>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</si>
  <si>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</si>
  <si>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</si>
  <si>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</si>
  <si>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</si>
  <si>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</si>
  <si>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</si>
  <si>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</si>
  <si>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</si>
  <si>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</si>
  <si>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</si>
  <si>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</si>
  <si>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</si>
  <si>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</si>
  <si>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</si>
  <si>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</si>
  <si>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</si>
  <si>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</si>
  <si>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</si>
  <si>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</si>
  <si>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</si>
  <si>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</si>
  <si>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</si>
  <si>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</si>
  <si>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</si>
  <si>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</si>
  <si>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</si>
  <si>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</si>
  <si>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</si>
  <si>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</si>
  <si>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</si>
  <si>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</si>
  <si>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</si>
  <si>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</si>
  <si>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</si>
  <si>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</si>
  <si>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</si>
  <si>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</si>
  <si>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</si>
  <si>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</si>
  <si>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</si>
  <si>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</si>
  <si>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</si>
  <si>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</si>
  <si>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</si>
  <si>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</si>
  <si>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</si>
  <si>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</si>
  <si>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</si>
  <si>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</si>
  <si>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</si>
  <si>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</si>
  <si>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</si>
  <si>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</si>
  <si>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</si>
  <si>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</si>
  <si>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</si>
  <si>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</si>
  <si>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</si>
  <si>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</si>
  <si>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</si>
  <si>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</si>
  <si>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</si>
  <si>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</si>
  <si>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</si>
  <si>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</si>
  <si>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</si>
  <si>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</si>
  <si>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</si>
  <si>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</si>
  <si>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</si>
  <si>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</si>
  <si>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</si>
  <si>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</si>
  <si>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</si>
  <si>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</si>
  <si>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</si>
  <si>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</si>
  <si>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</si>
  <si>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</si>
  <si>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</si>
  <si>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</si>
  <si>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</si>
  <si>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</si>
  <si>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</si>
  <si>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</si>
  <si>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</si>
  <si>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</si>
  <si>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</si>
  <si>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</si>
  <si>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</si>
  <si>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</si>
  <si>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</si>
  <si>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</si>
  <si>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</si>
  <si>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</si>
  <si>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</si>
  <si>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</si>
  <si>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</si>
  <si>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</si>
  <si>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</si>
  <si>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</si>
  <si>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</si>
  <si>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</si>
  <si>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</si>
  <si>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</si>
  <si>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</si>
  <si>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</si>
  <si>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</si>
  <si>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</si>
  <si>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</si>
  <si>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</si>
  <si>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</si>
  <si>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</si>
  <si>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</si>
  <si>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</si>
  <si>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</si>
  <si>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</si>
  <si>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</si>
  <si>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</si>
  <si>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</si>
  <si>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</si>
  <si>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</si>
  <si>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</si>
  <si>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</si>
  <si>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</si>
  <si>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</si>
  <si>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</si>
  <si>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</si>
  <si>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</si>
  <si>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</si>
  <si>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</si>
  <si>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</si>
  <si>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</si>
  <si>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</si>
  <si>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</si>
  <si>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</si>
  <si>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</si>
  <si>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</si>
  <si>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</si>
  <si>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</si>
  <si>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</si>
  <si>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</si>
  <si>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</si>
  <si>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</si>
  <si>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</si>
  <si>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</si>
  <si>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</si>
  <si>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</si>
  <si>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</si>
  <si>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</si>
  <si>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</si>
  <si>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</si>
  <si>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</si>
  <si>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</si>
  <si>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</si>
  <si>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</si>
  <si>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</si>
  <si>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</si>
  <si>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</si>
  <si>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</si>
  <si>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</si>
  <si>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</si>
  <si>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</si>
  <si>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</si>
  <si>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</si>
  <si>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</si>
  <si>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</si>
  <si>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</si>
  <si>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</si>
  <si>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</si>
  <si>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</si>
  <si>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</si>
  <si>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</si>
  <si>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</si>
  <si>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</si>
  <si>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</si>
  <si>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</si>
  <si>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</si>
  <si>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</si>
  <si>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</si>
  <si>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</si>
  <si>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</si>
  <si>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</si>
  <si>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</si>
  <si>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</si>
  <si>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</si>
  <si>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</si>
  <si>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</si>
  <si>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</si>
  <si>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</si>
  <si>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</si>
  <si>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</si>
  <si>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</si>
  <si>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</si>
  <si>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</si>
  <si>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</si>
  <si>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</si>
  <si>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</si>
  <si>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</si>
  <si>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</si>
  <si>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</si>
  <si>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</si>
  <si>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</si>
  <si>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</si>
  <si>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</si>
  <si>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</si>
  <si>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</si>
  <si>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</si>
  <si>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</si>
  <si>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</si>
  <si>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</si>
  <si>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</si>
  <si>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</si>
  <si>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</si>
  <si>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</si>
  <si>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</si>
  <si>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</si>
  <si>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</si>
  <si>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</si>
  <si>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</si>
  <si>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</si>
  <si>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</si>
  <si>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</si>
  <si>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</si>
  <si>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</si>
  <si>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</si>
  <si>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</si>
  <si>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</si>
  <si>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</si>
  <si>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</si>
  <si>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</si>
  <si>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</si>
  <si>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</si>
  <si>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</si>
  <si>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</si>
  <si>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</si>
  <si>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</si>
  <si>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</si>
  <si>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</si>
  <si>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</si>
  <si>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</si>
  <si>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</si>
  <si>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</si>
  <si>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</si>
  <si>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</si>
  <si>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</si>
  <si>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</si>
  <si>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</si>
  <si>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</si>
  <si>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</si>
  <si>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</si>
  <si>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</si>
  <si>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</si>
  <si>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</si>
  <si>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</si>
  <si>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</si>
  <si>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</si>
  <si>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</si>
  <si>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</si>
  <si>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</si>
  <si>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</si>
  <si>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</si>
  <si>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</si>
  <si>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</si>
  <si>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</si>
  <si>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</si>
  <si>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</si>
  <si>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</si>
  <si>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</si>
  <si>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</si>
  <si>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</si>
  <si>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</si>
  <si>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</si>
  <si>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</si>
  <si>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</si>
  <si>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</si>
  <si>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</si>
  <si>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</si>
  <si>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</si>
  <si>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</si>
  <si>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</si>
  <si>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</si>
  <si>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</si>
  <si>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</si>
  <si>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</si>
  <si>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</si>
  <si>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</si>
  <si>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</si>
  <si>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</si>
  <si>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</si>
  <si>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</si>
  <si>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</si>
  <si>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</si>
  <si>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</si>
  <si>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</si>
  <si>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</si>
  <si>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</si>
  <si>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</si>
  <si>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</si>
  <si>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</si>
  <si>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</si>
  <si>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</si>
  <si>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</si>
  <si>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</si>
  <si>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</si>
  <si>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</si>
  <si>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</si>
  <si>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</si>
  <si>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</si>
  <si>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</si>
  <si>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</si>
  <si>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</si>
  <si>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</si>
  <si>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</si>
  <si>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</si>
  <si>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</si>
  <si>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</si>
  <si>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</si>
  <si>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</si>
  <si>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</si>
  <si>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</si>
  <si>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</si>
  <si>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</si>
  <si>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</si>
  <si>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</si>
  <si>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</si>
  <si>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</si>
  <si>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</si>
  <si>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</si>
  <si>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</si>
  <si>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</si>
  <si>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</si>
  <si>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</si>
  <si>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</si>
  <si>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</si>
  <si>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</si>
  <si>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</si>
  <si>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</si>
  <si>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</si>
  <si>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</si>
  <si>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</si>
  <si>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</si>
  <si>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</si>
  <si>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</si>
  <si>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</si>
  <si>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</si>
  <si>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</si>
  <si>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</si>
  <si>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</si>
  <si>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</si>
  <si>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</si>
  <si>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</si>
  <si>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</si>
  <si>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</si>
  <si>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</si>
  <si>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</si>
  <si>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</si>
  <si>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</si>
  <si>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</si>
  <si>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</si>
  <si>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</si>
  <si>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</si>
  <si>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</si>
  <si>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</si>
  <si>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</si>
  <si>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</si>
  <si>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</si>
  <si>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</si>
  <si>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</si>
  <si>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</si>
  <si>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</si>
  <si>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</si>
  <si>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</si>
  <si>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</si>
  <si>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</si>
  <si>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</si>
  <si>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</si>
  <si>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</si>
  <si>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</si>
  <si>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</si>
  <si>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</si>
  <si>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</si>
  <si>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</si>
  <si>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</si>
  <si>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</si>
  <si>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</si>
  <si>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</si>
  <si>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</si>
  <si>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</si>
  <si>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</si>
  <si>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</si>
  <si>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</si>
  <si>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</si>
  <si>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</si>
  <si>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</si>
  <si>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</si>
  <si>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</si>
  <si>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</si>
  <si>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</si>
  <si>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</si>
  <si>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</si>
  <si>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</si>
  <si>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</si>
  <si>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</si>
  <si>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</si>
  <si>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</si>
  <si>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</si>
  <si>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</si>
  <si>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</si>
  <si>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</si>
  <si>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</si>
  <si>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</si>
  <si>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</si>
  <si>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</si>
  <si>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</si>
  <si>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</si>
  <si>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</si>
  <si>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</si>
  <si>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</si>
  <si>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</si>
  <si>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</si>
  <si>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</si>
  <si>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</si>
  <si>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</si>
  <si>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</si>
  <si>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</si>
  <si>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</si>
  <si>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</si>
  <si>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</si>
  <si>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</si>
  <si>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</si>
  <si>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</si>
  <si>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</si>
  <si>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</si>
  <si>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</si>
  <si>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</si>
  <si>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</si>
  <si>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</si>
  <si>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</si>
  <si>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</si>
  <si>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</si>
  <si>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</si>
  <si>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</si>
  <si>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</si>
  <si>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</si>
  <si>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</si>
  <si>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</si>
  <si>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</si>
  <si>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</si>
  <si>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</si>
  <si>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</si>
  <si>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</si>
  <si>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</si>
  <si>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</si>
  <si>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</si>
  <si>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</si>
  <si>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</si>
  <si>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</si>
  <si>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</si>
  <si>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</si>
  <si>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</si>
  <si>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</si>
  <si>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</si>
  <si>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</si>
  <si>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</si>
  <si>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</si>
  <si>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</si>
  <si>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</si>
  <si>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</si>
  <si>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</si>
  <si>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</si>
  <si>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</si>
  <si>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</si>
  <si>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</si>
  <si>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</si>
  <si>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</si>
  <si>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</si>
  <si>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</si>
  <si>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</si>
  <si>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</si>
  <si>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</si>
  <si>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</si>
  <si>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</si>
  <si>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</si>
  <si>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</si>
  <si>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</si>
  <si>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</si>
  <si>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</si>
  <si>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</si>
  <si>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</si>
  <si>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</si>
  <si>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</si>
  <si>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</si>
  <si>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</si>
  <si>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</si>
  <si>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</si>
  <si>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</si>
  <si>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</si>
  <si>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</si>
  <si>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</si>
  <si>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</si>
  <si>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</si>
  <si>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</si>
  <si>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</si>
  <si>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</si>
  <si>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</si>
  <si>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</si>
  <si>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</si>
  <si>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</si>
  <si>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</si>
  <si>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</si>
  <si>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</si>
  <si>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</si>
  <si>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</si>
  <si>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</si>
  <si>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</si>
  <si>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</si>
  <si>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</si>
  <si>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</si>
  <si>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</si>
  <si>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</si>
  <si>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</si>
  <si>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</si>
  <si>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</si>
  <si>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</si>
  <si>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</si>
  <si>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</si>
  <si>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</si>
  <si>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</si>
  <si>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</si>
  <si>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</si>
  <si>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</si>
  <si>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</si>
  <si>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</si>
  <si>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</si>
  <si>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</si>
  <si>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</si>
  <si>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</si>
  <si>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</si>
  <si>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</si>
  <si>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</si>
  <si>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</si>
  <si>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</si>
  <si>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</si>
  <si>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</si>
  <si>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</si>
  <si>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</si>
  <si>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</si>
  <si>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</si>
  <si>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</si>
  <si>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</si>
  <si>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</si>
  <si>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</si>
  <si>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</si>
  <si>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</si>
  <si>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</si>
  <si>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</si>
  <si>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</si>
  <si>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</si>
  <si>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</si>
  <si>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</si>
  <si>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</si>
  <si>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</si>
  <si>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</si>
  <si>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</si>
  <si>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</si>
  <si>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</si>
  <si>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</si>
  <si>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</si>
  <si>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</si>
  <si>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</si>
  <si>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</si>
  <si>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</si>
  <si>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</si>
  <si>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</si>
  <si>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</si>
  <si>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</si>
  <si>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</si>
  <si>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</si>
  <si>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</si>
  <si>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</si>
  <si>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</si>
  <si>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</si>
  <si>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</si>
  <si>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</si>
  <si>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</si>
  <si>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</si>
  <si>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</si>
  <si>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</si>
  <si>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</si>
  <si>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</si>
  <si>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</si>
  <si>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</si>
  <si>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</si>
  <si>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</si>
  <si>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</si>
  <si>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</si>
  <si>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</si>
  <si>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</si>
  <si>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</si>
  <si>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</si>
  <si>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</si>
  <si>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</si>
  <si>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</si>
  <si>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</si>
  <si>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</si>
  <si>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</si>
  <si>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</si>
  <si>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</si>
  <si>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</si>
  <si>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</si>
  <si>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</si>
  <si>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</si>
  <si>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</si>
  <si>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</si>
  <si>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</si>
  <si>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</si>
  <si>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</si>
  <si>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</si>
  <si>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</si>
  <si>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</si>
  <si>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</si>
  <si>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</si>
  <si>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</si>
  <si>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</si>
  <si>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</si>
  <si>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</si>
  <si>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</si>
  <si>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</si>
  <si>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</si>
  <si>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</si>
  <si>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</si>
  <si>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</si>
  <si>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</si>
  <si>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</si>
  <si>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</si>
  <si>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</si>
  <si>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</si>
  <si>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</si>
  <si>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</si>
  <si>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</si>
  <si>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</si>
  <si>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</si>
  <si>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</si>
  <si>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</si>
  <si>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</si>
  <si>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</si>
  <si>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</si>
  <si>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</si>
  <si>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</si>
  <si>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</si>
  <si>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</si>
  <si>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</si>
  <si>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</si>
  <si>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</si>
  <si>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</si>
  <si>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</si>
  <si>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</si>
  <si>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</si>
  <si>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</si>
  <si>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</si>
  <si>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</si>
  <si>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</si>
  <si>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</si>
  <si>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</si>
  <si>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</si>
  <si>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</si>
  <si>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</si>
  <si>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</si>
  <si>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</si>
  <si>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</si>
  <si>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</si>
  <si>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</si>
  <si>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</si>
  <si>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</si>
  <si>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</si>
  <si>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</si>
  <si>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</si>
  <si>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</si>
  <si>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</si>
  <si>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</si>
  <si>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</si>
  <si>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</si>
  <si>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</si>
  <si>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</si>
  <si>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</si>
  <si>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</si>
  <si>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</si>
  <si>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</si>
  <si>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</si>
  <si>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</si>
  <si>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</si>
  <si>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</si>
  <si>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</si>
  <si>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</si>
  <si>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</si>
  <si>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</si>
  <si>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</si>
  <si>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</si>
  <si>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</si>
  <si>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</si>
  <si>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</si>
  <si>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</si>
  <si>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</si>
  <si>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</si>
  <si>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</si>
  <si>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</si>
  <si>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</si>
  <si>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</si>
  <si>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</si>
  <si>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</si>
  <si>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</si>
  <si>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</si>
  <si>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</si>
  <si>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</si>
  <si>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</si>
  <si>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</si>
  <si>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</si>
  <si>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</si>
  <si>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</si>
  <si>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</si>
  <si>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</si>
  <si>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</si>
  <si>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</si>
  <si>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</si>
  <si>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</si>
  <si>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</si>
  <si>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</si>
  <si>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</si>
  <si>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</si>
  <si>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</si>
  <si>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</si>
  <si>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</si>
  <si>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</si>
  <si>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</si>
  <si>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</si>
  <si>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</si>
  <si>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</si>
  <si>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</si>
  <si>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</si>
  <si>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</si>
  <si>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</si>
  <si>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</si>
  <si>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</si>
  <si>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</si>
  <si>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</si>
  <si>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</si>
  <si>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</si>
  <si>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</si>
  <si>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</si>
  <si>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</si>
  <si>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</si>
  <si>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</si>
  <si>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</si>
  <si>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</si>
  <si>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</si>
  <si>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</si>
  <si>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</si>
  <si>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</si>
  <si>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</si>
  <si>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</si>
  <si>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</si>
  <si>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</si>
  <si>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</si>
  <si>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</si>
  <si>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</si>
  <si>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</si>
  <si>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</si>
  <si>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</si>
  <si>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</si>
  <si>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</si>
  <si>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</si>
  <si>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</si>
  <si>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</si>
  <si>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</si>
  <si>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</si>
  <si>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</si>
  <si>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</si>
  <si>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</si>
  <si>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</si>
  <si>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</si>
  <si>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</si>
  <si>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</si>
  <si>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</si>
  <si>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</si>
  <si>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</si>
  <si>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</si>
  <si>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</si>
  <si>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</si>
  <si>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</si>
  <si>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</si>
  <si>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</si>
  <si>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</si>
  <si>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</si>
  <si>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</si>
  <si>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</si>
  <si>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</si>
  <si>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</si>
  <si>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</si>
  <si>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</si>
  <si>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</si>
  <si>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</si>
  <si>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</si>
  <si>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</si>
  <si>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</si>
  <si>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</si>
  <si>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</si>
  <si>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</si>
  <si>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</si>
  <si>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</si>
  <si>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</si>
  <si>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</si>
  <si>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</si>
  <si>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</si>
  <si>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</si>
  <si>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</si>
  <si>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</si>
  <si>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</si>
  <si>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</si>
  <si>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</si>
  <si>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</si>
  <si>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</si>
  <si>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</si>
  <si>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</si>
  <si>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</si>
  <si>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</si>
  <si>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</si>
  <si>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</si>
  <si>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</si>
  <si>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</si>
  <si>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</si>
  <si>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</si>
  <si>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</si>
  <si>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</si>
  <si>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</si>
  <si>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</si>
  <si>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</si>
  <si>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</si>
  <si>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</si>
  <si>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</si>
  <si>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</si>
  <si>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</si>
  <si>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</si>
  <si>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</si>
  <si>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</si>
  <si>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</si>
  <si>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</si>
  <si>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</si>
  <si>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</si>
  <si>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</si>
  <si>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</si>
  <si>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</si>
  <si>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</si>
  <si>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</si>
  <si>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</si>
  <si>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</si>
  <si>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</si>
  <si>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</si>
  <si>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</si>
  <si>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</si>
  <si>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</si>
  <si>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</si>
  <si>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</si>
  <si>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</si>
  <si>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</si>
  <si>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</si>
  <si>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</si>
  <si>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</si>
  <si>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</si>
  <si>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</si>
  <si>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</si>
  <si>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</si>
  <si>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</si>
  <si>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</si>
  <si>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</si>
  <si>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</si>
  <si>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</si>
  <si>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</si>
  <si>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</si>
  <si>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</si>
  <si>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</si>
  <si>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</si>
  <si>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</si>
  <si>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</si>
  <si>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</si>
  <si>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</si>
  <si>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</si>
  <si>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</si>
  <si>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</si>
  <si>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</si>
  <si>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</si>
  <si>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</si>
  <si>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</si>
  <si>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</si>
  <si>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</si>
  <si>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</si>
  <si>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</si>
  <si>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</si>
  <si>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</si>
  <si>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</si>
  <si>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</si>
  <si>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</si>
  <si>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</si>
  <si>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</si>
  <si>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</si>
  <si>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</si>
  <si>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</si>
  <si>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</si>
  <si>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</si>
  <si>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</si>
  <si>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</si>
  <si>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</si>
  <si>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</si>
  <si>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</si>
  <si>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</si>
  <si>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</si>
  <si>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</si>
  <si>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</si>
  <si>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</si>
  <si>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</si>
  <si>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</si>
  <si>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</si>
  <si>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</si>
  <si>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</si>
  <si>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</si>
  <si>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</si>
  <si>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</si>
  <si>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</si>
  <si>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</si>
  <si>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</si>
  <si>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</si>
  <si>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</si>
  <si>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</si>
  <si>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</si>
  <si>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</si>
  <si>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</si>
  <si>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</si>
  <si>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</si>
  <si>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</si>
  <si>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</si>
  <si>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</si>
  <si>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</si>
  <si>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</si>
  <si>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</si>
  <si>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</si>
  <si>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</si>
  <si>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</si>
  <si>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</si>
  <si>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</si>
  <si>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</si>
  <si>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</si>
  <si>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</si>
  <si>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</si>
  <si>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</si>
  <si>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</si>
  <si>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</si>
  <si>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</si>
  <si>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</si>
  <si>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</si>
  <si>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</si>
  <si>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</si>
  <si>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</si>
  <si>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</si>
  <si>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</si>
  <si>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</si>
  <si>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</si>
  <si>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</si>
  <si>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</si>
  <si>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</si>
  <si>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</si>
  <si>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</si>
  <si>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</si>
  <si>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</si>
  <si>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</si>
  <si>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</si>
  <si>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</si>
  <si>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</si>
  <si>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</si>
  <si>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</si>
  <si>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</si>
  <si>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</si>
  <si>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</si>
  <si>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</si>
  <si>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</si>
  <si>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</si>
  <si>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</si>
  <si>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</si>
  <si>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</si>
  <si>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</si>
  <si>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</si>
  <si>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</si>
  <si>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</si>
  <si>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</si>
  <si>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</si>
  <si>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</si>
  <si>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</si>
  <si>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</si>
  <si>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</si>
  <si>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</si>
  <si>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</si>
  <si>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</si>
  <si>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</si>
  <si>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</si>
  <si>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</si>
  <si>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</si>
  <si>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</si>
  <si>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</si>
  <si>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</si>
  <si>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</si>
  <si>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</si>
  <si>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</si>
  <si>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</si>
  <si>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</si>
  <si>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</si>
  <si>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</si>
  <si>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</si>
  <si>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</si>
  <si>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</si>
  <si>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</si>
  <si>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</si>
  <si>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</si>
  <si>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</si>
  <si>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</si>
  <si>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</si>
  <si>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</si>
  <si>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</si>
  <si>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</si>
  <si>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</si>
  <si>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</si>
  <si>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</si>
  <si>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</si>
  <si>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</si>
  <si>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</si>
  <si>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</si>
  <si>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</si>
  <si>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</si>
  <si>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</si>
  <si>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</si>
  <si>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</si>
  <si>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</si>
  <si>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</si>
  <si>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</si>
  <si>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</si>
  <si>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</si>
  <si>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</si>
  <si>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</si>
  <si>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</si>
  <si>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</si>
  <si>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</si>
  <si>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</si>
  <si>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</si>
  <si>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</si>
  <si>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</si>
  <si>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</si>
  <si>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</si>
  <si>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</si>
  <si>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</si>
  <si>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</si>
  <si>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</si>
  <si>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</si>
  <si>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</si>
  <si>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</si>
  <si>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</si>
  <si>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</si>
  <si>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</si>
  <si>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</si>
  <si>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</si>
  <si>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</si>
  <si>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</si>
  <si>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</si>
  <si>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</si>
  <si>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</si>
  <si>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</si>
  <si>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</si>
  <si>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</si>
  <si>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</si>
  <si>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</si>
  <si>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</si>
  <si>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</si>
  <si>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</si>
  <si>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</si>
  <si>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</si>
  <si>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</si>
  <si>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</si>
  <si>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</si>
  <si>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</si>
  <si>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</si>
  <si>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</si>
  <si>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</si>
  <si>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</si>
  <si>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</si>
  <si>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</si>
  <si>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</si>
  <si>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</si>
  <si>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</si>
  <si>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</si>
  <si>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</si>
  <si>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</si>
  <si>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</si>
  <si>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</si>
  <si>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</si>
  <si>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</si>
  <si>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</si>
  <si>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</si>
  <si>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</si>
  <si>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</si>
  <si>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</si>
  <si>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</si>
  <si>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</si>
  <si>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</si>
  <si>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</si>
  <si>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</si>
  <si>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</si>
  <si>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</si>
  <si>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</si>
  <si>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</si>
  <si>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</si>
  <si>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</si>
  <si>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</si>
  <si>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</si>
  <si>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</si>
  <si>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</si>
  <si>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</si>
  <si>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</si>
  <si>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</si>
  <si>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</si>
  <si>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</si>
  <si>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</si>
  <si>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</si>
  <si>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</si>
  <si>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</si>
  <si>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</si>
  <si>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</si>
  <si>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</si>
  <si>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</si>
  <si>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</si>
  <si>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</si>
  <si>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</si>
  <si>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</si>
  <si>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</si>
  <si>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</si>
  <si>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</si>
  <si>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</si>
  <si>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</si>
  <si>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</si>
  <si>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</si>
  <si>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</si>
  <si>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</si>
  <si>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</si>
  <si>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</si>
  <si>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</si>
  <si>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</si>
  <si>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</si>
  <si>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</si>
  <si>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</si>
  <si>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</si>
  <si>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</si>
  <si>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</si>
  <si>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</si>
  <si>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</si>
  <si>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</si>
  <si>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</si>
  <si>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</si>
  <si>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</si>
  <si>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</si>
  <si>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</si>
  <si>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</si>
  <si>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</si>
  <si>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</si>
  <si>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</si>
  <si>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</si>
  <si>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</si>
  <si>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</si>
  <si>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</si>
  <si>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</si>
  <si>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</si>
  <si>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</si>
  <si>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</si>
  <si>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</si>
  <si>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</si>
  <si>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</si>
  <si>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</si>
  <si>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</si>
  <si>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</si>
  <si>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</si>
  <si>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</si>
  <si>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</si>
  <si>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</si>
  <si>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</si>
  <si>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</si>
  <si>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</si>
  <si>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</si>
  <si>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</si>
  <si>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</si>
  <si>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</si>
  <si>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</si>
  <si>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</si>
  <si>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</si>
  <si>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</si>
  <si>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</si>
  <si>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</si>
  <si>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</si>
  <si>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</si>
  <si>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</si>
  <si>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</si>
  <si>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</si>
  <si>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</si>
  <si>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</si>
  <si>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</si>
  <si>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</si>
  <si>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</si>
  <si>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</si>
  <si>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</si>
  <si>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</si>
  <si>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</si>
  <si>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</si>
  <si>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</si>
  <si>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</si>
  <si>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</si>
  <si>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</si>
  <si>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</si>
  <si>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</si>
  <si>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</si>
  <si>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</si>
  <si>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</si>
  <si>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</si>
  <si>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</si>
  <si>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</si>
  <si>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</si>
  <si>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</si>
  <si>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</si>
  <si>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</si>
  <si>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</si>
  <si>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</si>
  <si>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</si>
  <si>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</si>
  <si>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</si>
  <si>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</si>
  <si>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</si>
  <si>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</si>
  <si>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</si>
  <si>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</si>
  <si>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</si>
  <si>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</si>
  <si>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</si>
  <si>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</si>
  <si>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</si>
  <si>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</si>
  <si>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</si>
  <si>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</si>
  <si>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</si>
  <si>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</si>
  <si>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</si>
  <si>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</si>
  <si>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</si>
  <si>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</si>
  <si>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</si>
  <si>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</si>
  <si>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</si>
  <si>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</si>
  <si>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</si>
  <si>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</si>
  <si>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</si>
  <si>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</si>
  <si>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</si>
  <si>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</si>
  <si>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</si>
  <si>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</si>
  <si>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</si>
  <si>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</si>
  <si>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</si>
  <si>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</si>
  <si>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</si>
  <si>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</si>
  <si>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</si>
  <si>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</si>
  <si>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</si>
  <si>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</si>
  <si>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</si>
  <si>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</si>
  <si>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</si>
  <si>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</si>
  <si>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</si>
  <si>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</si>
  <si>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</si>
  <si>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</si>
  <si>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</si>
  <si>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</si>
  <si>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</si>
  <si>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</si>
  <si>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</si>
  <si>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</si>
  <si>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</si>
  <si>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</si>
  <si>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</si>
  <si>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</si>
  <si>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</si>
  <si>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</si>
  <si>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</si>
  <si>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</si>
  <si>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</si>
  <si>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</si>
  <si>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</si>
  <si>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</si>
  <si>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</si>
  <si>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</si>
  <si>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</si>
  <si>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</si>
  <si>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</si>
  <si>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</si>
  <si>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</si>
  <si>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</si>
  <si>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</si>
  <si>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</si>
  <si>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</si>
  <si>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</si>
  <si>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</si>
  <si>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</si>
  <si>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</si>
  <si>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</si>
  <si>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</si>
  <si>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</si>
  <si>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</si>
  <si>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</si>
  <si>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</si>
  <si>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</si>
  <si>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</si>
  <si>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</si>
  <si>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</si>
  <si>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</si>
  <si>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</si>
  <si>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</si>
  <si>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</si>
  <si>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</si>
  <si>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</si>
  <si>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</si>
  <si>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</si>
  <si>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</si>
  <si>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</si>
  <si>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</si>
  <si>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</si>
  <si>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</si>
  <si>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</si>
  <si>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</si>
  <si>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</si>
  <si>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</si>
  <si>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</si>
  <si>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</si>
  <si>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</si>
  <si>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</si>
  <si>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</si>
  <si>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</si>
  <si>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</si>
  <si>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</si>
  <si>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</si>
  <si>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</si>
  <si>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</si>
  <si>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</si>
  <si>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</si>
  <si>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</si>
  <si>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</si>
  <si>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</si>
  <si>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</si>
  <si>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</si>
  <si>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</si>
  <si>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</si>
  <si>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</si>
  <si>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</si>
  <si>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</si>
  <si>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</si>
  <si>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</si>
  <si>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</si>
  <si>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</si>
  <si>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</si>
  <si>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</si>
  <si>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</si>
  <si>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</si>
  <si>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</si>
  <si>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</si>
  <si>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</si>
  <si>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</si>
  <si>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</si>
  <si>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</si>
  <si>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</si>
  <si>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</si>
  <si>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</si>
  <si>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</si>
  <si>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</si>
  <si>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</si>
  <si>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</si>
  <si>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</si>
  <si>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</si>
  <si>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</si>
  <si>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</si>
  <si>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</si>
  <si>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</si>
  <si>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</si>
  <si>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</si>
  <si>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</si>
  <si>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</si>
  <si>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</si>
  <si>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</si>
  <si>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</si>
  <si>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</si>
  <si>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</si>
  <si>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</si>
  <si>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</si>
  <si>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</si>
  <si>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</si>
  <si>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</si>
  <si>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</si>
  <si>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</si>
  <si>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</si>
  <si>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</si>
  <si>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</si>
  <si>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</si>
  <si>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</si>
  <si>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</si>
  <si>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</si>
  <si>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</si>
  <si>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</si>
  <si>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</si>
  <si>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</si>
  <si>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</si>
  <si>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</si>
  <si>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</si>
  <si>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</si>
  <si>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</si>
  <si>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</si>
  <si>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</si>
  <si>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</si>
  <si>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</si>
  <si>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</si>
  <si>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</si>
  <si>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</si>
  <si>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</si>
  <si>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</si>
  <si>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</si>
  <si>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</si>
  <si>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</si>
  <si>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</si>
  <si>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</si>
  <si>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</si>
  <si>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</si>
  <si>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</si>
  <si>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</si>
  <si>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</si>
  <si>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</si>
  <si>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</si>
  <si>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</si>
  <si>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</si>
  <si>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</si>
  <si>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</si>
  <si>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</si>
  <si>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</si>
  <si>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</si>
  <si>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</si>
  <si>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</si>
  <si>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</si>
  <si>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</si>
  <si>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</si>
  <si>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</si>
  <si>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</si>
  <si>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</si>
  <si>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</si>
  <si>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</si>
  <si>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</si>
  <si>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</si>
  <si>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</si>
  <si>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</si>
  <si>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</si>
  <si>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</si>
  <si>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</si>
  <si>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</si>
  <si>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</si>
  <si>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</si>
  <si>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</si>
  <si>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</si>
  <si>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</si>
  <si>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</si>
  <si>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</si>
  <si>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</si>
  <si>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</si>
  <si>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</si>
  <si>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</si>
  <si>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</si>
  <si>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</si>
  <si>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</si>
  <si>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</si>
  <si>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</si>
  <si>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</si>
  <si>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</si>
  <si>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</si>
  <si>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</si>
  <si>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</si>
  <si>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</si>
  <si>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</si>
  <si>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</si>
  <si>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</si>
  <si>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</si>
  <si>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</si>
  <si>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</si>
  <si>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</si>
  <si>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</si>
  <si>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</si>
  <si>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</si>
  <si>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</si>
  <si>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</si>
  <si>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</si>
  <si>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</si>
  <si>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</si>
  <si>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</si>
  <si>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</si>
  <si>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</si>
  <si>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</si>
  <si>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</si>
  <si>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</si>
  <si>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</si>
  <si>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</si>
  <si>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</si>
  <si>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</si>
  <si>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</si>
  <si>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</si>
  <si>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</si>
  <si>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</si>
  <si>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</si>
  <si>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</si>
  <si>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</si>
  <si>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</si>
  <si>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</si>
  <si>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</si>
  <si>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</si>
  <si>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</si>
  <si>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</si>
  <si>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</si>
  <si>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</si>
  <si>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</si>
  <si>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</si>
  <si>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</si>
  <si>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</si>
  <si>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</si>
  <si>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</si>
  <si>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</si>
  <si>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</si>
  <si>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</si>
  <si>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</si>
  <si>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</si>
  <si>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</si>
  <si>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</si>
  <si>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</si>
  <si>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</si>
  <si>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</si>
  <si>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</si>
  <si>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</si>
  <si>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</si>
  <si>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</si>
  <si>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</si>
  <si>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</si>
  <si>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</si>
  <si>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</si>
  <si>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</si>
  <si>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</si>
  <si>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</si>
  <si>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</si>
  <si>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</si>
  <si>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</si>
  <si>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</si>
  <si>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</si>
  <si>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</si>
  <si>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</si>
  <si>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</si>
  <si>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</si>
  <si>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</si>
  <si>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</si>
  <si>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</si>
  <si>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</si>
  <si>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</si>
  <si>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</si>
  <si>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</si>
  <si>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</si>
  <si>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</si>
  <si>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</si>
  <si>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</si>
  <si>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</si>
  <si>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</si>
  <si>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</si>
  <si>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</si>
  <si>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</si>
  <si>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</si>
  <si>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</si>
  <si>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</si>
  <si>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</si>
  <si>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</si>
  <si>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</si>
  <si>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</si>
  <si>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</si>
  <si>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</si>
  <si>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</si>
  <si>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</si>
  <si>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</si>
  <si>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</si>
  <si>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</si>
  <si>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</si>
  <si>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</si>
  <si>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</si>
  <si>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</si>
  <si>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</si>
  <si>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</si>
  <si>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</si>
  <si>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</si>
  <si>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</si>
  <si>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</si>
  <si>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</si>
  <si>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</si>
  <si>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</si>
  <si>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</si>
  <si>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</si>
  <si>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</si>
  <si>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</si>
  <si>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</si>
  <si>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</si>
  <si>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</si>
  <si>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</si>
  <si>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</si>
  <si>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</si>
  <si>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</si>
  <si>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</si>
  <si>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</si>
  <si>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</si>
  <si>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</si>
  <si>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</si>
  <si>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</si>
  <si>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</si>
  <si>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</si>
  <si>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</si>
  <si>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</si>
  <si>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</si>
  <si>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</si>
  <si>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</si>
  <si>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</si>
  <si>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</si>
  <si>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</si>
  <si>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</si>
  <si>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</si>
  <si>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</si>
  <si>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</si>
  <si>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</si>
  <si>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</si>
  <si>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</si>
  <si>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</si>
  <si>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</si>
  <si>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</si>
  <si>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</si>
  <si>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</si>
  <si>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</si>
  <si>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</si>
  <si>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</si>
  <si>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</si>
  <si>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</si>
  <si>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</si>
  <si>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</si>
  <si>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</si>
  <si>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</si>
  <si>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</si>
  <si>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</si>
  <si>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</si>
  <si>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</si>
  <si>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</si>
  <si>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</si>
  <si>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</si>
  <si>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</si>
  <si>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</si>
  <si>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</si>
  <si>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</si>
  <si>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</si>
  <si>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</si>
  <si>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</si>
  <si>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</si>
  <si>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</si>
  <si>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</si>
  <si>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</si>
  <si>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</si>
  <si>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</si>
  <si>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</si>
  <si>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</si>
  <si>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</si>
  <si>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</si>
  <si>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</si>
  <si>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</si>
  <si>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</si>
  <si>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</si>
  <si>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</si>
  <si>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</si>
  <si>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</si>
  <si>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</si>
  <si>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</si>
  <si>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</si>
  <si>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</si>
  <si>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</si>
  <si>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</si>
  <si>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</si>
  <si>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</si>
  <si>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</si>
  <si>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</si>
  <si>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</si>
  <si>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</si>
  <si>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</si>
  <si>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</si>
  <si>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</si>
  <si>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</si>
  <si>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</si>
  <si>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</si>
  <si>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</si>
  <si>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</si>
  <si>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</si>
  <si>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</si>
  <si>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</si>
  <si>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</si>
  <si>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</si>
  <si>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</si>
  <si>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</si>
  <si>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</si>
  <si>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</si>
  <si>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</si>
  <si>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</si>
  <si>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</si>
  <si>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</si>
  <si>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</si>
  <si>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</si>
  <si>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</si>
  <si>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</si>
  <si>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</si>
  <si>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</si>
  <si>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</si>
  <si>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</si>
  <si>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</si>
  <si>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</si>
  <si>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</si>
  <si>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</si>
  <si>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</si>
  <si>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</si>
  <si>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</si>
  <si>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</si>
  <si>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</si>
  <si>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</si>
  <si>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</si>
  <si>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</si>
  <si>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</si>
  <si>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</si>
  <si>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</si>
  <si>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</si>
  <si>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</si>
  <si>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</si>
  <si>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</si>
  <si>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</si>
  <si>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</si>
  <si>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</si>
  <si>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</si>
  <si>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</si>
  <si>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</si>
  <si>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</si>
  <si>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</si>
  <si>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</si>
  <si>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</si>
  <si>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</si>
  <si>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</si>
  <si>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</si>
  <si>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</si>
  <si>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</si>
  <si>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</si>
  <si>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</si>
  <si>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</si>
  <si>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</si>
  <si>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</si>
  <si>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</si>
  <si>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</si>
  <si>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</si>
  <si>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</si>
  <si>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</si>
  <si>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</si>
  <si>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</si>
  <si>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</si>
  <si>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</si>
  <si>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</si>
  <si>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</si>
  <si>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</si>
  <si>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</si>
  <si>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</si>
  <si>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</si>
  <si>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</si>
  <si>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</si>
  <si>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</si>
  <si>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</si>
  <si>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</si>
  <si>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</si>
  <si>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</si>
  <si>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</si>
  <si>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</si>
  <si>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</si>
  <si>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</si>
  <si>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</si>
  <si>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</si>
  <si>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</si>
  <si>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</si>
  <si>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</si>
  <si>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</si>
  <si>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</si>
  <si>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</si>
  <si>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</si>
  <si>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</si>
  <si>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</si>
  <si>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</si>
  <si>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</si>
  <si>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</si>
  <si>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</si>
  <si>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</si>
  <si>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</si>
  <si>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</si>
  <si>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</si>
  <si>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</si>
  <si>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</si>
  <si>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</si>
  <si>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</si>
  <si>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</si>
  <si>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</si>
  <si>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</si>
  <si>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</si>
  <si>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</si>
  <si>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</si>
  <si>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</si>
  <si>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</si>
  <si>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</si>
  <si>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</si>
  <si>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</si>
  <si>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</si>
  <si>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</si>
  <si>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</si>
  <si>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</si>
  <si>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</si>
  <si>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</si>
  <si>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</si>
  <si>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</si>
  <si>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</si>
  <si>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</si>
  <si>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</si>
  <si>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</si>
  <si>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</si>
  <si>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</si>
  <si>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</si>
  <si>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</si>
  <si>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</si>
  <si>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</si>
  <si>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</si>
  <si>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</si>
  <si>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</si>
  <si>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</si>
  <si>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</si>
  <si>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</si>
  <si>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</si>
  <si>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</si>
  <si>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</si>
  <si>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</si>
  <si>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</si>
  <si>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</si>
  <si>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</si>
  <si>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</si>
  <si>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</si>
  <si>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</si>
  <si>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</si>
  <si>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</si>
  <si>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</si>
  <si>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</si>
  <si>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</si>
  <si>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</si>
  <si>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</si>
  <si>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</si>
  <si>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</si>
  <si>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</si>
  <si>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</si>
  <si>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</si>
  <si>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</si>
  <si>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</si>
  <si>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</si>
  <si>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</si>
  <si>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</si>
  <si>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</si>
  <si>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</si>
  <si>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</si>
  <si>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</si>
  <si>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</si>
  <si>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</si>
  <si>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</si>
  <si>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</si>
  <si>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</si>
  <si>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</si>
  <si>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</si>
  <si>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</si>
  <si>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</si>
  <si>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</si>
  <si>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</si>
  <si>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</si>
  <si>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</si>
  <si>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</si>
  <si>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</si>
  <si>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</si>
  <si>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</si>
  <si>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</si>
  <si>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</si>
  <si>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</si>
  <si>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</si>
  <si>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</si>
  <si>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</si>
  <si>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</si>
  <si>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</si>
  <si>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</si>
  <si>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</si>
  <si>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</si>
  <si>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</si>
  <si>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</si>
  <si>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</si>
  <si>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</si>
  <si>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</si>
  <si>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</si>
  <si>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</si>
  <si>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</si>
  <si>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</si>
  <si>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</si>
  <si>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</si>
  <si>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</si>
  <si>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</si>
  <si>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</si>
  <si>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</si>
  <si>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</si>
  <si>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</si>
  <si>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</si>
  <si>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</si>
  <si>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</si>
  <si>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</si>
  <si>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</si>
  <si>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</si>
  <si>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</si>
  <si>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</si>
  <si>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</si>
  <si>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</si>
  <si>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</si>
  <si>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</si>
  <si>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</si>
  <si>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</si>
  <si>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</si>
  <si>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</si>
  <si>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</si>
  <si>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</si>
  <si>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</si>
  <si>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</si>
  <si>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</si>
  <si>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</si>
  <si>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</si>
  <si>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</si>
  <si>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</si>
  <si>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</si>
  <si>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</si>
  <si>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</si>
  <si>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</si>
  <si>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</si>
  <si>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</si>
  <si>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</si>
  <si>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</si>
  <si>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</si>
  <si>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</si>
  <si>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</si>
  <si>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</si>
  <si>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</si>
  <si>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</si>
  <si>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</si>
  <si>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</si>
  <si>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</si>
  <si>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</si>
  <si>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</si>
  <si>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</si>
  <si>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</si>
  <si>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</si>
  <si>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</si>
  <si>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</si>
  <si>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</si>
  <si>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</si>
  <si>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</si>
  <si>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</si>
  <si>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</si>
  <si>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</si>
  <si>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</si>
  <si>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</si>
  <si>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</si>
  <si>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</si>
  <si>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</si>
  <si>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</si>
  <si>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</si>
  <si>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</si>
  <si>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</si>
  <si>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</si>
  <si>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</si>
  <si>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</si>
  <si>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</si>
  <si>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</si>
  <si>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</si>
  <si>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</si>
  <si>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</si>
  <si>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</si>
  <si>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</si>
  <si>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</si>
  <si>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</si>
  <si>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</si>
  <si>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</si>
  <si>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</si>
  <si>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</si>
  <si>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</si>
  <si>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</si>
  <si>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</si>
  <si>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</si>
  <si>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</si>
  <si>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</si>
  <si>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</si>
  <si>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</si>
  <si>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</si>
  <si>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</si>
  <si>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</si>
  <si>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</si>
  <si>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</si>
  <si>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</si>
  <si>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</si>
  <si>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</si>
  <si>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</si>
  <si>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</si>
  <si>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</si>
  <si>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</si>
  <si>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</si>
  <si>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</si>
  <si>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</si>
  <si>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</si>
  <si>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</si>
  <si>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</si>
  <si>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</si>
  <si>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</si>
  <si>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</si>
  <si>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</si>
  <si>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</si>
  <si>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</si>
  <si>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</si>
  <si>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</si>
  <si>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</si>
  <si>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</si>
  <si>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</si>
  <si>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</si>
  <si>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</si>
  <si>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</si>
  <si>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</si>
  <si>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</si>
  <si>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</si>
  <si>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</si>
  <si>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</si>
  <si>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</si>
  <si>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</si>
  <si>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</si>
  <si>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</si>
  <si>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</si>
  <si>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</si>
  <si>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</si>
  <si>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</si>
  <si>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</si>
  <si>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</si>
  <si>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</si>
  <si>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</si>
  <si>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</si>
  <si>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</si>
  <si>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</si>
  <si>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</si>
  <si>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</si>
  <si>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</si>
  <si>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</si>
  <si>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</si>
  <si>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</si>
  <si>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</si>
  <si>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</si>
  <si>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</si>
  <si>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</si>
  <si>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</si>
  <si>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</si>
  <si>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</si>
  <si>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</si>
  <si>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</si>
  <si>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</si>
  <si>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</si>
  <si>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</si>
  <si>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</si>
  <si>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</si>
  <si>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</si>
  <si>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</si>
  <si>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</si>
  <si>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</si>
  <si>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</si>
  <si>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</si>
  <si>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</si>
  <si>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</si>
  <si>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</si>
  <si>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</si>
  <si>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</si>
  <si>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</si>
  <si>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</si>
  <si>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</si>
  <si>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</si>
  <si>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</si>
  <si>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</si>
  <si>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</si>
  <si>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</si>
  <si>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</si>
  <si>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</si>
  <si>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</si>
  <si>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</si>
  <si>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</si>
  <si>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</si>
  <si>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</si>
  <si>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</si>
  <si>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</si>
  <si>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</si>
  <si>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</si>
  <si>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</si>
  <si>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</si>
  <si>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</si>
  <si>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</si>
  <si>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</si>
  <si>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</si>
  <si>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</si>
  <si>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</si>
  <si>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</si>
  <si>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</si>
  <si>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</si>
  <si>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</si>
  <si>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</si>
  <si>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</si>
  <si>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</si>
  <si>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</si>
  <si>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</si>
  <si>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</si>
  <si>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</si>
  <si>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</si>
  <si>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</si>
  <si>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</si>
  <si>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</si>
  <si>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</si>
  <si>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</si>
  <si>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</si>
  <si>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</si>
  <si>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</si>
  <si>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</si>
  <si>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</si>
  <si>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</si>
  <si>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</si>
  <si>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</si>
  <si>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</si>
  <si>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</si>
  <si>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</si>
  <si>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</si>
  <si>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</si>
  <si>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</si>
  <si>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</si>
  <si>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</si>
  <si>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</si>
  <si>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</si>
  <si>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</si>
  <si>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</si>
  <si>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</si>
  <si>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</si>
  <si>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</si>
  <si>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</si>
  <si>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</si>
  <si>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</si>
  <si>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</si>
  <si>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</si>
  <si>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</si>
  <si>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</si>
  <si>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</si>
  <si>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</si>
  <si>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</si>
  <si>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</si>
  <si>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</si>
  <si>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</si>
  <si>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</si>
  <si>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</si>
  <si>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</si>
  <si>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</si>
  <si>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</si>
  <si>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</si>
  <si>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</si>
  <si>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</si>
  <si>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</si>
  <si>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</si>
  <si>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</si>
  <si>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</si>
  <si>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</si>
  <si>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</si>
  <si>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</si>
  <si>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</si>
  <si>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</si>
  <si>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</si>
  <si>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</si>
  <si>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</si>
  <si>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</si>
  <si>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</si>
  <si>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</si>
  <si>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</si>
  <si>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</si>
  <si>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</si>
  <si>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</si>
  <si>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</si>
  <si>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</si>
  <si>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</si>
  <si>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</si>
  <si>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</si>
  <si>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</si>
  <si>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</si>
  <si>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</si>
  <si>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</si>
  <si>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</si>
  <si>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</si>
  <si>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</si>
  <si>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</si>
  <si>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</si>
  <si>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</si>
  <si>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</si>
  <si>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</si>
  <si>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</si>
  <si>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</si>
  <si>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</si>
  <si>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</si>
  <si>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</si>
  <si>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</si>
  <si>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</si>
  <si>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</si>
  <si>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</si>
  <si>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</si>
  <si>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</si>
  <si>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</si>
  <si>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</si>
  <si>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</si>
  <si>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</si>
  <si>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</si>
  <si>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</si>
  <si>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</si>
  <si>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</si>
  <si>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</si>
  <si>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</si>
  <si>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</si>
  <si>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</si>
  <si>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</si>
  <si>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</si>
  <si>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</si>
  <si>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</si>
  <si>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</si>
  <si>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</si>
  <si>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</si>
  <si>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</si>
  <si>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</si>
  <si>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</si>
  <si>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</si>
  <si>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</si>
  <si>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</si>
  <si>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</si>
  <si>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</si>
  <si>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</si>
  <si>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</si>
  <si>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</si>
  <si>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</si>
  <si>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</si>
  <si>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</si>
  <si>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</si>
  <si>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</si>
  <si>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</si>
  <si>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</si>
  <si>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</si>
  <si>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</si>
  <si>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</si>
  <si>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</si>
  <si>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</si>
  <si>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</si>
  <si>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</si>
  <si>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</si>
  <si>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</si>
  <si>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</si>
  <si>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</si>
  <si>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</si>
  <si>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</si>
  <si>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</si>
  <si>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</si>
  <si>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</si>
  <si>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</si>
  <si>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</si>
  <si>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</si>
  <si>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</si>
  <si>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</si>
  <si>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</si>
  <si>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</si>
  <si>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</si>
  <si>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</si>
  <si>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</si>
  <si>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</si>
  <si>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</si>
  <si>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</si>
  <si>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</si>
  <si>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</si>
  <si>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</si>
  <si>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</si>
  <si>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</si>
  <si>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</si>
  <si>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</si>
  <si>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</si>
  <si>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</si>
  <si>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</si>
  <si>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</si>
  <si>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</si>
  <si>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</si>
  <si>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</si>
  <si>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</si>
  <si>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</si>
  <si>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</si>
  <si>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</si>
  <si>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</si>
  <si>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</si>
  <si>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</si>
  <si>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</si>
  <si>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</si>
  <si>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</si>
  <si>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</si>
  <si>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</si>
  <si>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</si>
  <si>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</si>
  <si>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</si>
  <si>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</si>
  <si>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</si>
  <si>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</si>
  <si>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</si>
  <si>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</si>
  <si>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</si>
  <si>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</si>
  <si>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</si>
  <si>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</si>
  <si>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</si>
  <si>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</si>
  <si>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</si>
  <si>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</si>
  <si>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</si>
  <si>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</si>
  <si>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</si>
  <si>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</si>
  <si>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</si>
  <si>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</si>
  <si>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</si>
  <si>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</si>
  <si>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</si>
  <si>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</si>
  <si>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</si>
  <si>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</si>
  <si>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</si>
  <si>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</si>
  <si>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</si>
  <si>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</si>
  <si>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</si>
  <si>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</si>
  <si>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</si>
  <si>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</si>
  <si>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</si>
  <si>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</si>
  <si>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</si>
  <si>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</si>
  <si>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</si>
  <si>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</si>
  <si>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</si>
  <si>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</si>
  <si>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</si>
  <si>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</si>
  <si>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</si>
  <si>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</si>
  <si>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</si>
  <si>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</si>
  <si>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</si>
  <si>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</si>
  <si>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</si>
  <si>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</si>
  <si>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</si>
  <si>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</si>
  <si>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</si>
  <si>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</si>
  <si>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</si>
  <si>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</si>
  <si>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</si>
  <si>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</si>
  <si>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</si>
  <si>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</si>
  <si>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</si>
  <si>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</si>
  <si>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</si>
  <si>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</si>
  <si>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</si>
  <si>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</si>
  <si>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</si>
  <si>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</si>
  <si>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</si>
  <si>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</si>
  <si>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</si>
  <si>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</si>
  <si>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</si>
  <si>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</si>
  <si>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</si>
  <si>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</si>
  <si>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</si>
  <si>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</si>
  <si>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</si>
  <si>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</si>
  <si>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</si>
  <si>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</si>
  <si>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</si>
  <si>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</si>
  <si>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</si>
  <si>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</si>
  <si>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</si>
  <si>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</si>
  <si>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</si>
  <si>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</si>
  <si>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</si>
  <si>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</si>
  <si>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</si>
  <si>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</si>
  <si>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</si>
  <si>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</si>
  <si>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</si>
  <si>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</si>
  <si>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</si>
  <si>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</si>
  <si>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</si>
  <si>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</si>
  <si>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</si>
  <si>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</si>
  <si>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</si>
  <si>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</si>
  <si>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</si>
  <si>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</si>
  <si>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</si>
  <si>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</si>
  <si>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</si>
  <si>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</si>
  <si>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</si>
  <si>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</si>
  <si>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</si>
  <si>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</si>
  <si>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</si>
  <si>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</si>
  <si>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</si>
  <si>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</si>
  <si>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</si>
  <si>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</si>
  <si>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</si>
  <si>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</si>
  <si>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</si>
  <si>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</si>
  <si>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</si>
  <si>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</si>
  <si>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</si>
  <si>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</si>
  <si>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</si>
  <si>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</si>
  <si>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</si>
  <si>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</si>
  <si>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</si>
  <si>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</si>
  <si>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</si>
  <si>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</si>
  <si>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</si>
  <si>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</si>
  <si>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</si>
  <si>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</si>
  <si>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</si>
  <si>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</si>
  <si>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</si>
  <si>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</si>
  <si>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</si>
  <si>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</si>
  <si>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</si>
  <si>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</si>
  <si>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</si>
  <si>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</si>
  <si>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</si>
  <si>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</si>
  <si>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</si>
  <si>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</si>
  <si>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</si>
  <si>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</si>
  <si>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</si>
  <si>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</si>
  <si>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</si>
  <si>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</si>
  <si>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</si>
  <si>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</si>
  <si>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</si>
  <si>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</si>
  <si>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</si>
  <si>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</si>
  <si>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</si>
  <si>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</si>
  <si>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</si>
  <si>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</si>
  <si>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</si>
  <si>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</si>
  <si>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</si>
  <si>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</si>
  <si>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</si>
  <si>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</si>
  <si>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</si>
  <si>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</si>
  <si>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</si>
  <si>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</si>
  <si>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</si>
  <si>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</si>
  <si>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</si>
  <si>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</si>
  <si>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</si>
  <si>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</si>
  <si>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</si>
  <si>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</si>
  <si>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</si>
  <si>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</si>
  <si>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</si>
  <si>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</si>
  <si>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</si>
  <si>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</si>
  <si>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</si>
  <si>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</si>
  <si>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</si>
  <si>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</si>
  <si>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</si>
  <si>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</si>
  <si>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</si>
  <si>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</si>
  <si>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</si>
  <si>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</si>
  <si>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</si>
  <si>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</si>
  <si>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</si>
  <si>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</si>
  <si>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</si>
  <si>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</si>
  <si>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</si>
  <si>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</si>
  <si>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</si>
  <si>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</si>
  <si>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</si>
  <si>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</si>
  <si>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</si>
  <si>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</si>
  <si>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</si>
  <si>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</si>
  <si>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</si>
  <si>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</si>
  <si>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</si>
  <si>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</si>
  <si>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</si>
  <si>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</si>
  <si>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</si>
  <si>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</si>
  <si>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</si>
  <si>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</si>
  <si>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</si>
  <si>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</si>
  <si>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</si>
  <si>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</si>
  <si>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</si>
  <si>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</si>
  <si>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</si>
  <si>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</si>
  <si>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</si>
  <si>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</si>
  <si>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</si>
  <si>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</si>
  <si>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</si>
  <si>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</si>
  <si>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</si>
  <si>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</si>
  <si>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</si>
  <si>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</si>
  <si>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</si>
  <si>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</si>
  <si>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</si>
  <si>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</si>
  <si>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</si>
  <si>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</si>
  <si>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</si>
  <si>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</si>
  <si>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</si>
  <si>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</si>
  <si>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</si>
  <si>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</si>
  <si>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</si>
  <si>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</si>
  <si>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</si>
  <si>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</si>
  <si>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</si>
  <si>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</si>
  <si>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</si>
  <si>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</si>
  <si>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</si>
  <si>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</si>
  <si>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</si>
  <si>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</si>
  <si>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</si>
  <si>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</si>
  <si>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</si>
  <si>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</si>
  <si>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</si>
  <si>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</si>
  <si>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</si>
  <si>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</si>
  <si>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</si>
  <si>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</si>
  <si>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</si>
  <si>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</si>
  <si>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</si>
  <si>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</si>
  <si>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</si>
  <si>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</si>
  <si>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</si>
  <si>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</si>
  <si>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</si>
  <si>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</si>
  <si>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</si>
  <si>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</si>
  <si>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</si>
  <si>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</si>
  <si>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</si>
  <si>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</si>
  <si>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</si>
  <si>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</si>
  <si>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</si>
  <si>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</si>
  <si>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</si>
  <si>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</si>
  <si>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</si>
  <si>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</si>
  <si>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</si>
  <si>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</si>
  <si>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</si>
  <si>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</si>
  <si>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</si>
  <si>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</si>
  <si>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</si>
  <si>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</si>
  <si>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</si>
  <si>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</si>
  <si>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</si>
  <si>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</si>
  <si>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</si>
  <si>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</si>
  <si>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</si>
  <si>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</si>
  <si>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</si>
  <si>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</si>
  <si>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</si>
  <si>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</si>
  <si>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</si>
  <si>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</si>
  <si>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</si>
  <si>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</si>
  <si>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</si>
  <si>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</si>
  <si>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</si>
  <si>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</si>
  <si>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</si>
  <si>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</si>
  <si>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</si>
  <si>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</si>
  <si>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</si>
  <si>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</si>
  <si>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</si>
  <si>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</si>
  <si>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</si>
  <si>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</si>
  <si>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</si>
  <si>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</si>
  <si>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</si>
  <si>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</si>
  <si>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</si>
  <si>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</si>
  <si>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</si>
  <si>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</si>
  <si>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</si>
  <si>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</si>
  <si>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</si>
  <si>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</si>
  <si>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</si>
  <si>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</si>
  <si>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</si>
  <si>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</si>
  <si>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</si>
  <si>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</si>
  <si>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</si>
  <si>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</si>
  <si>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</si>
  <si>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</si>
  <si>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</si>
  <si>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</si>
  <si>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</si>
  <si>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</si>
  <si>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</si>
  <si>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</si>
  <si>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</si>
  <si>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</si>
  <si>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</si>
  <si>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</si>
  <si>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</si>
  <si>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</si>
  <si>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</si>
  <si>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</si>
  <si>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</si>
  <si>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</si>
  <si>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</si>
  <si>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</si>
  <si>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</si>
  <si>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</si>
  <si>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</si>
  <si>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</si>
  <si>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</si>
  <si>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</si>
  <si>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</si>
  <si>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</si>
  <si>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</si>
  <si>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</si>
  <si>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</si>
  <si>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</si>
  <si>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</si>
  <si>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</si>
  <si>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</si>
  <si>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</si>
  <si>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</si>
  <si>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</si>
  <si>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</si>
  <si>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</si>
  <si>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</si>
  <si>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</si>
  <si>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</si>
  <si>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</si>
  <si>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</si>
  <si>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</si>
  <si>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</si>
  <si>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</si>
  <si>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</si>
  <si>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</si>
  <si>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</si>
  <si>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</si>
  <si>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</si>
  <si>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</si>
  <si>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</si>
  <si>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</si>
  <si>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</si>
  <si>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</si>
  <si>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</si>
  <si>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</si>
  <si>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</si>
  <si>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</si>
  <si>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</si>
  <si>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</si>
  <si>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</si>
  <si>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</si>
  <si>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</si>
  <si>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</si>
  <si>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</si>
  <si>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</si>
  <si>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</si>
  <si>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</si>
  <si>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</si>
  <si>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</si>
  <si>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</si>
  <si>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</si>
  <si>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</si>
  <si>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</si>
  <si>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</si>
  <si>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</si>
  <si>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</si>
  <si>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</si>
  <si>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</si>
  <si>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</si>
  <si>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</si>
  <si>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</si>
  <si>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</si>
  <si>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</si>
  <si>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</si>
  <si>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</si>
  <si>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</si>
  <si>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</si>
  <si>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</si>
  <si>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</si>
  <si>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</si>
  <si>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</si>
  <si>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</si>
  <si>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</si>
  <si>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</si>
  <si>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</si>
  <si>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</si>
  <si>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</si>
  <si>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</si>
  <si>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</si>
  <si>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</si>
  <si>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</si>
  <si>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</si>
  <si>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</si>
  <si>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</si>
  <si>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</si>
  <si>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</si>
  <si>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</si>
  <si>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</si>
  <si>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</si>
  <si>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</si>
  <si>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</si>
  <si>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</si>
  <si>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</si>
  <si>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</si>
  <si>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</si>
  <si>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</si>
  <si>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</si>
  <si>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</si>
  <si>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</si>
  <si>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</si>
  <si>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</si>
  <si>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</si>
  <si>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</si>
  <si>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</si>
  <si>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</si>
  <si>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</si>
  <si>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</si>
  <si>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</si>
  <si>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</si>
  <si>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</si>
  <si>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</si>
  <si>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</si>
  <si>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</si>
  <si>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</si>
  <si>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</si>
  <si>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</si>
  <si>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</si>
  <si>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</si>
  <si>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</si>
  <si>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</si>
  <si>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</si>
  <si>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</si>
  <si>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</si>
  <si>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</si>
  <si>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</si>
  <si>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</si>
  <si>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</si>
  <si>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</si>
  <si>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</si>
  <si>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</si>
  <si>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</si>
  <si>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</si>
  <si>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</si>
  <si>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</si>
  <si>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</si>
  <si>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</si>
  <si>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</si>
  <si>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</si>
  <si>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</si>
  <si>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</si>
  <si>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</si>
  <si>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</si>
  <si>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</si>
  <si>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</si>
  <si>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</si>
  <si>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</si>
  <si>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</si>
  <si>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</si>
  <si>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</si>
  <si>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</si>
  <si>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</si>
  <si>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</si>
  <si>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</si>
  <si>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</si>
  <si>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</si>
  <si>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</si>
  <si>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</si>
  <si>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</si>
  <si>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</si>
  <si>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</si>
  <si>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</si>
  <si>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</si>
  <si>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</si>
  <si>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</si>
  <si>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</si>
  <si>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</si>
  <si>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</si>
  <si>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</si>
  <si>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</si>
  <si>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</si>
  <si>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</si>
  <si>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</si>
  <si>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</si>
  <si>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</si>
  <si>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</si>
  <si>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</si>
  <si>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</si>
  <si>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</si>
  <si>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</si>
  <si>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</si>
  <si>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</si>
  <si>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</si>
  <si>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</si>
  <si>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</si>
  <si>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</si>
  <si>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</si>
  <si>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</si>
  <si>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</si>
  <si>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</si>
  <si>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</si>
  <si>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</si>
  <si>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</si>
  <si>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</si>
  <si>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</si>
  <si>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</si>
  <si>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</si>
  <si>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</si>
  <si>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</si>
  <si>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</si>
  <si>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</si>
  <si>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</si>
  <si>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</si>
  <si>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</si>
  <si>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</si>
  <si>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</si>
  <si>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</si>
  <si>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</si>
  <si>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</si>
  <si>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</si>
  <si>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</si>
  <si>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</si>
  <si>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</si>
  <si>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</si>
  <si>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</si>
  <si>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</si>
  <si>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</si>
  <si>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</si>
  <si>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</si>
  <si>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</si>
  <si>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</si>
  <si>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</si>
  <si>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</si>
  <si>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</si>
  <si>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</si>
  <si>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</si>
  <si>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</si>
  <si>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</si>
  <si>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</si>
  <si>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</si>
  <si>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</si>
  <si>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</si>
  <si>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</si>
  <si>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</si>
  <si>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</si>
  <si>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</si>
  <si>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</si>
  <si>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</si>
  <si>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</si>
  <si>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</si>
  <si>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</si>
  <si>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</si>
  <si>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</si>
  <si>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</si>
  <si>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</si>
  <si>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</si>
  <si>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</si>
  <si>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</si>
  <si>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</si>
  <si>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</si>
  <si>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</si>
  <si>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</si>
  <si>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</si>
  <si>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</si>
  <si>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</si>
  <si>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</si>
  <si>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</si>
  <si>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</si>
  <si>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</si>
  <si>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</si>
  <si>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</si>
  <si>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</si>
  <si>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</si>
  <si>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</si>
  <si>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</si>
  <si>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</si>
  <si>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</si>
  <si>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</si>
  <si>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</si>
  <si>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</si>
  <si>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</si>
  <si>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</si>
  <si>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</si>
  <si>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</si>
  <si>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</si>
  <si>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</si>
  <si>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</si>
  <si>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</si>
  <si>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</si>
  <si>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</si>
  <si>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</si>
  <si>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</si>
  <si>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</si>
  <si>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</si>
  <si>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</si>
  <si>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</si>
  <si>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</si>
  <si>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</si>
  <si>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</si>
  <si>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</si>
  <si>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</si>
  <si>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</si>
  <si>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</si>
  <si>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</si>
  <si>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</si>
  <si>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</si>
  <si>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</si>
  <si>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</si>
  <si>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</si>
  <si>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</si>
  <si>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</si>
  <si>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</si>
  <si>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</si>
  <si>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</si>
  <si>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</si>
  <si>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</si>
  <si>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</si>
  <si>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</si>
  <si>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</si>
  <si>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</si>
  <si>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</si>
  <si>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</si>
  <si>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</si>
  <si>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</si>
  <si>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</si>
  <si>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</si>
  <si>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</si>
  <si>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</si>
  <si>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</si>
  <si>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</si>
  <si>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</si>
  <si>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</si>
  <si>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</si>
  <si>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</si>
  <si>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</si>
  <si>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</si>
  <si>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</si>
  <si>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</si>
  <si>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</si>
  <si>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</si>
  <si>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</si>
  <si>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</si>
  <si>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</si>
  <si>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</si>
  <si>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</si>
  <si>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</si>
  <si>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</si>
  <si>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</si>
  <si>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</si>
  <si>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</si>
  <si>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</si>
  <si>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</si>
  <si>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</si>
  <si>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</si>
  <si>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</si>
  <si>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</si>
  <si>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</si>
  <si>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</si>
  <si>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</si>
  <si>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</si>
  <si>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</si>
  <si>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</si>
  <si>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</si>
  <si>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</si>
  <si>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</si>
  <si>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</si>
  <si>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</si>
  <si>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</si>
  <si>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</si>
  <si>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</si>
  <si>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</si>
  <si>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</si>
  <si>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</si>
  <si>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</si>
  <si>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</si>
  <si>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</si>
  <si>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</si>
  <si>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</si>
  <si>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</si>
  <si>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</si>
  <si>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</si>
  <si>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</si>
  <si>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</si>
  <si>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</si>
  <si>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</si>
  <si>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</si>
  <si>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</si>
  <si>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</si>
  <si>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</si>
  <si>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</si>
  <si>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</si>
  <si>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</si>
  <si>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</si>
  <si>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</si>
  <si>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</si>
  <si>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</si>
  <si>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</si>
  <si>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</si>
  <si>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</si>
  <si>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</si>
  <si>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</si>
  <si>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</si>
  <si>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</si>
  <si>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</si>
  <si>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</si>
  <si>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</si>
  <si>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</si>
  <si>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</si>
  <si>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</si>
  <si>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</si>
  <si>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</si>
  <si>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</si>
  <si>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</si>
  <si>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</si>
  <si>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</si>
  <si>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</si>
  <si>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</si>
  <si>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</si>
  <si>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</si>
  <si>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</si>
  <si>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</si>
  <si>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</si>
  <si>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</si>
  <si>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</si>
  <si>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</si>
  <si>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</si>
  <si>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</si>
  <si>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</si>
  <si>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</si>
  <si>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</si>
  <si>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</si>
  <si>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</si>
  <si>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</si>
  <si>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</si>
  <si>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</si>
  <si>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</si>
  <si>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</si>
  <si>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</si>
  <si>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</si>
  <si>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</si>
  <si>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</si>
  <si>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</si>
  <si>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</si>
  <si>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</si>
  <si>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</si>
  <si>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</si>
  <si>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</si>
  <si>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</si>
  <si>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</si>
  <si>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</si>
  <si>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</si>
  <si>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</si>
  <si>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</si>
  <si>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</si>
  <si>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</si>
  <si>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</si>
  <si>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</si>
  <si>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</si>
  <si>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</si>
  <si>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</si>
  <si>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</si>
  <si>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</si>
  <si>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</si>
  <si>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</si>
  <si>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</si>
  <si>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</si>
  <si>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</si>
  <si>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</si>
  <si>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</si>
  <si>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</si>
  <si>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</si>
  <si>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</si>
  <si>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</si>
  <si>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</si>
  <si>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</si>
  <si>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</si>
  <si>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</si>
  <si>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</si>
  <si>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</si>
  <si>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</si>
  <si>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</si>
  <si>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</si>
  <si>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</si>
  <si>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</si>
  <si>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</si>
  <si>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</si>
  <si>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</si>
  <si>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</si>
  <si>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</si>
  <si>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</si>
  <si>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</si>
  <si>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</si>
  <si>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</si>
  <si>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</si>
  <si>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</si>
  <si>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</si>
  <si>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</si>
  <si>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</si>
  <si>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</si>
  <si>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</si>
  <si>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</si>
  <si>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</si>
  <si>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</si>
  <si>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</si>
  <si>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</si>
  <si>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</si>
  <si>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</si>
  <si>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</si>
  <si>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</si>
  <si>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</si>
  <si>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</si>
  <si>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</si>
  <si>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</si>
  <si>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</si>
  <si>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</si>
  <si>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</si>
  <si>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</si>
  <si>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</si>
  <si>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</si>
  <si>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</si>
  <si>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</si>
  <si>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</si>
  <si>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</si>
  <si>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</si>
  <si>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</si>
  <si>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</si>
  <si>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</si>
  <si>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</si>
  <si>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</si>
  <si>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</si>
  <si>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</si>
  <si>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</si>
  <si>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</si>
  <si>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</si>
  <si>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</si>
  <si>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</si>
  <si>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</si>
  <si>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</si>
  <si>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</si>
  <si>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</si>
  <si>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</si>
  <si>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</si>
  <si>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</si>
  <si>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</si>
  <si>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</si>
  <si>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</si>
  <si>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</si>
  <si>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</si>
  <si>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</si>
  <si>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</si>
  <si>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</si>
  <si>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</si>
  <si>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</si>
  <si>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</si>
  <si>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</si>
  <si>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</si>
  <si>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</si>
  <si>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</si>
  <si>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</si>
  <si>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</si>
  <si>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</si>
  <si>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</si>
  <si>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</si>
  <si>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</si>
  <si>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</si>
  <si>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</si>
  <si>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</si>
  <si>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</si>
  <si>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</si>
  <si>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</si>
  <si>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</si>
  <si>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</si>
  <si>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</si>
  <si>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</si>
  <si>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</si>
  <si>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</si>
  <si>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</si>
  <si>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</si>
  <si>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</si>
  <si>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</si>
  <si>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</si>
  <si>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</si>
  <si>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</si>
  <si>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</si>
  <si>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</si>
  <si>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</si>
  <si>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</si>
  <si>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</si>
  <si>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</si>
  <si>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</si>
  <si>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</si>
  <si>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</si>
  <si>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</si>
  <si>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</si>
  <si>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</si>
  <si>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</si>
  <si>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</si>
  <si>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</si>
  <si>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</si>
  <si>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</si>
  <si>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</si>
  <si>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</si>
  <si>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</si>
  <si>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</si>
  <si>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</si>
  <si>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</si>
  <si>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</si>
  <si>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</si>
  <si>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</si>
  <si>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</si>
  <si>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</si>
  <si>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</si>
  <si>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</si>
  <si>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</si>
  <si>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</si>
  <si>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</si>
  <si>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</si>
  <si>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</si>
  <si>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</si>
  <si>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</si>
  <si>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</si>
  <si>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</si>
  <si>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</si>
  <si>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</si>
  <si>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</si>
  <si>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</si>
  <si>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</si>
  <si>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</si>
  <si>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</si>
  <si>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</si>
  <si>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</si>
  <si>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</si>
  <si>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</si>
  <si>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</si>
  <si>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</si>
  <si>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</si>
  <si>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</si>
  <si>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</si>
  <si>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</si>
  <si>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</si>
  <si>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</si>
  <si>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</si>
  <si>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</si>
  <si>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</si>
  <si>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</si>
  <si>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</si>
  <si>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</si>
  <si>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</si>
  <si>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</si>
  <si>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</si>
  <si>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</si>
  <si>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</si>
  <si>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</si>
  <si>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</si>
  <si>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</si>
  <si>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</si>
  <si>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</si>
  <si>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</si>
  <si>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</si>
  <si>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</si>
  <si>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</si>
  <si>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</si>
  <si>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</si>
  <si>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</si>
  <si>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</si>
  <si>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</si>
  <si>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</si>
  <si>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</si>
  <si>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</si>
  <si>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</si>
  <si>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</si>
  <si>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</si>
  <si>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</si>
  <si>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</si>
  <si>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</si>
  <si>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</si>
  <si>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</si>
  <si>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</si>
  <si>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</si>
  <si>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</si>
  <si>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</si>
  <si>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</si>
  <si>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</si>
  <si>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</si>
  <si>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</si>
  <si>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</si>
  <si>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</si>
  <si>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</si>
  <si>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</si>
  <si>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</si>
  <si>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</si>
  <si>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</si>
  <si>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</si>
  <si>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</si>
  <si>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</si>
  <si>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</si>
  <si>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</si>
  <si>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</si>
  <si>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</si>
  <si>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</si>
  <si>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</si>
  <si>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</si>
  <si>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</si>
  <si>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</si>
  <si>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</si>
  <si>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</si>
  <si>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</si>
  <si>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</si>
  <si>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</si>
  <si>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</si>
  <si>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</si>
  <si>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</si>
  <si>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</si>
  <si>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</si>
  <si>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</si>
  <si>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</si>
  <si>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</si>
  <si>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</si>
  <si>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</si>
  <si>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</si>
  <si>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</si>
  <si>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</si>
  <si>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</si>
  <si>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</si>
  <si>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</si>
  <si>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</si>
  <si>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</si>
  <si>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</si>
  <si>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</si>
  <si>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</si>
  <si>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</si>
  <si>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</si>
  <si>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</si>
  <si>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</si>
  <si>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</si>
  <si>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</si>
  <si>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</si>
  <si>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</si>
  <si>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</si>
  <si>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</si>
  <si>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</si>
  <si>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</si>
  <si>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</si>
  <si>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</si>
  <si>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</si>
  <si>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</si>
  <si>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</si>
  <si>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</si>
  <si>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</si>
  <si>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</si>
  <si>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</si>
  <si>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</si>
  <si>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</si>
  <si>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</si>
  <si>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</si>
  <si>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</si>
  <si>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</si>
  <si>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</si>
  <si>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</si>
  <si>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</si>
  <si>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</si>
  <si>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</si>
  <si>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</si>
  <si>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</si>
  <si>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</si>
  <si>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</si>
  <si>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</si>
  <si>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</si>
  <si>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</si>
  <si>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</si>
  <si>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</si>
  <si>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</si>
  <si>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</si>
  <si>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</si>
  <si>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</si>
  <si>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</si>
  <si>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</si>
  <si>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</si>
  <si>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</si>
  <si>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</si>
  <si>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</si>
  <si>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</si>
  <si>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</si>
  <si>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</si>
  <si>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</si>
  <si>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</si>
  <si>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</si>
  <si>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</si>
  <si>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</si>
  <si>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</si>
  <si>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</si>
  <si>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</si>
  <si>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</si>
  <si>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</si>
  <si>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</si>
  <si>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</si>
  <si>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</si>
  <si>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</si>
  <si>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</si>
  <si>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</si>
  <si>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</si>
  <si>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</si>
  <si>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</si>
  <si>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</si>
  <si>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</si>
  <si>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</si>
  <si>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</si>
  <si>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</si>
  <si>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</si>
  <si>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</si>
  <si>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</si>
  <si>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</si>
  <si>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</si>
  <si>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</si>
  <si>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</si>
  <si>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</si>
  <si>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</si>
  <si>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</si>
  <si>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</si>
  <si>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</si>
  <si>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</si>
  <si>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</si>
  <si>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</si>
  <si>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</si>
  <si>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</si>
  <si>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</si>
  <si>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</si>
  <si>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</si>
  <si>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</si>
  <si>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</si>
  <si>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</si>
  <si>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</si>
  <si>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</si>
  <si>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</si>
  <si>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</si>
  <si>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</si>
  <si>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</si>
  <si>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</si>
  <si>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</si>
  <si>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</si>
  <si>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</si>
  <si>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</si>
  <si>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</si>
  <si>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</si>
  <si>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</si>
  <si>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</si>
  <si>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</si>
  <si>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</si>
  <si>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</si>
  <si>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</si>
  <si>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</si>
  <si>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</si>
  <si>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</si>
  <si>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</si>
  <si>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</si>
  <si>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</si>
  <si>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</si>
  <si>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</si>
  <si>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</si>
  <si>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</si>
  <si>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</si>
  <si>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</si>
  <si>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</si>
  <si>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</si>
  <si>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</si>
  <si>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</si>
  <si>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</si>
  <si>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</si>
  <si>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</si>
  <si>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</si>
  <si>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</si>
  <si>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</si>
  <si>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</si>
  <si>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</si>
  <si>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</si>
  <si>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</si>
  <si>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</si>
  <si>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</si>
  <si>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</si>
  <si>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</si>
  <si>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</si>
  <si>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</si>
  <si>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</si>
  <si>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</si>
  <si>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</si>
  <si>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</si>
  <si>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</si>
  <si>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</si>
  <si>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</si>
  <si>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</si>
  <si>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</si>
  <si>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</si>
  <si>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</si>
  <si>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</si>
  <si>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</si>
  <si>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</si>
  <si>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</si>
  <si>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</si>
  <si>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</si>
  <si>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</si>
  <si>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</si>
  <si>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</si>
  <si>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</si>
  <si>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</si>
  <si>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</si>
  <si>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</si>
  <si>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</si>
  <si>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</si>
  <si>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</si>
  <si>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</si>
  <si>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</si>
  <si>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</si>
  <si>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</si>
  <si>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</si>
  <si>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</si>
  <si>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</si>
  <si>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</si>
  <si>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</si>
  <si>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</si>
  <si>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</si>
  <si>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</si>
  <si>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</si>
  <si>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</si>
  <si>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</si>
  <si>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</si>
  <si>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</si>
  <si>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</si>
  <si>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</si>
  <si>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</si>
  <si>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</si>
  <si>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</si>
  <si>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</si>
  <si>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</si>
  <si>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</si>
  <si>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</si>
  <si>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</si>
  <si>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</si>
  <si>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</si>
  <si>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</si>
  <si>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</si>
  <si>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</si>
  <si>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</si>
  <si>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</si>
  <si>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</si>
  <si>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</si>
  <si>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</si>
  <si>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</si>
  <si>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</si>
  <si>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</si>
  <si>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</si>
  <si>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</si>
  <si>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</si>
  <si>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</si>
  <si>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</si>
  <si>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</si>
  <si>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</si>
  <si>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</si>
  <si>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</si>
  <si>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</si>
  <si>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</si>
  <si>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</si>
  <si>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</si>
  <si>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</si>
  <si>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</si>
  <si>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</si>
  <si>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</si>
  <si>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</si>
  <si>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</si>
  <si>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</si>
  <si>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</si>
  <si>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</si>
  <si>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</si>
  <si>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</si>
  <si>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</si>
  <si>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</si>
  <si>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</si>
  <si>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</si>
  <si>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</si>
  <si>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</si>
  <si>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</si>
  <si>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</si>
  <si>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</si>
  <si>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</si>
  <si>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</si>
  <si>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</si>
  <si>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</si>
  <si>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</si>
  <si>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</si>
  <si>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</si>
  <si>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</si>
  <si>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</si>
  <si>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</si>
  <si>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</si>
  <si>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</si>
  <si>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</si>
  <si>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</si>
  <si>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</si>
  <si>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</si>
  <si>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</si>
  <si>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</si>
  <si>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</si>
  <si>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</si>
  <si>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</si>
  <si>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</si>
  <si>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</si>
  <si>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</si>
  <si>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</si>
  <si>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</si>
  <si>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</si>
  <si>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</si>
  <si>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</si>
  <si>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</si>
  <si>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</si>
  <si>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</si>
  <si>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</si>
  <si>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</si>
  <si>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</si>
  <si>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</si>
  <si>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</si>
  <si>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</si>
  <si>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</si>
  <si>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</si>
  <si>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</si>
  <si>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</si>
  <si>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</si>
  <si>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</si>
  <si>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</si>
  <si>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</si>
  <si>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</si>
  <si>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</si>
  <si>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</si>
  <si>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</si>
  <si>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</si>
  <si>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</si>
  <si>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</si>
  <si>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</si>
  <si>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</si>
  <si>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</si>
  <si>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</si>
  <si>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</si>
  <si>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</si>
  <si>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</si>
  <si>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</si>
  <si>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</si>
  <si>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</si>
  <si>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</si>
  <si>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</si>
  <si>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</si>
  <si>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</si>
  <si>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</si>
  <si>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</si>
  <si>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</si>
  <si>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</si>
  <si>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</si>
  <si>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</si>
  <si>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</si>
  <si>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</si>
  <si>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</si>
  <si>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</si>
  <si>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</si>
  <si>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</si>
  <si>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</si>
  <si>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</si>
  <si>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</si>
  <si>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</si>
  <si>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</si>
  <si>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</si>
  <si>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</si>
  <si>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</si>
  <si>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</si>
  <si>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</si>
  <si>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</si>
  <si>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</si>
  <si>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</si>
  <si>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</si>
  <si>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</si>
  <si>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</si>
  <si>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</si>
  <si>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</si>
  <si>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</si>
  <si>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</si>
  <si>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</si>
  <si>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</si>
  <si>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</si>
  <si>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</si>
  <si>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</si>
  <si>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</si>
  <si>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</si>
  <si>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</si>
  <si>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</si>
  <si>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</si>
  <si>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</si>
  <si>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</si>
  <si>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</si>
  <si>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</si>
  <si>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</si>
  <si>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</si>
  <si>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</si>
  <si>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</si>
  <si>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</si>
  <si>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</si>
  <si>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</si>
  <si>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</si>
  <si>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</si>
  <si>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</si>
  <si>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</si>
  <si>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</si>
  <si>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</si>
  <si>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</si>
  <si>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</si>
  <si>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</si>
  <si>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</si>
  <si>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</si>
  <si>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</si>
  <si>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</si>
  <si>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</si>
  <si>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</si>
  <si>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</si>
  <si>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</si>
  <si>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</si>
  <si>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</si>
  <si>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</si>
  <si>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</si>
  <si>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</si>
  <si>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</si>
  <si>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</si>
  <si>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</si>
  <si>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</si>
  <si>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</si>
  <si>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</si>
  <si>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</si>
  <si>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</si>
  <si>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</si>
  <si>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</si>
  <si>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</si>
  <si>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</si>
  <si>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</si>
  <si>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</si>
  <si>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</si>
  <si>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</si>
  <si>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</si>
  <si>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</si>
  <si>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</si>
  <si>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</si>
  <si>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</si>
  <si>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</si>
  <si>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</si>
  <si>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</si>
  <si>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</si>
  <si>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</si>
  <si>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</si>
  <si>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</si>
  <si>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</si>
  <si>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</si>
  <si>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</si>
  <si>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</si>
  <si>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</si>
  <si>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</si>
  <si>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</si>
  <si>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</si>
  <si>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</si>
  <si>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</si>
  <si>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</si>
  <si>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</si>
  <si>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</si>
  <si>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</si>
  <si>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</si>
  <si>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</si>
  <si>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</si>
  <si>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</si>
  <si>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</si>
  <si>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</si>
  <si>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</si>
  <si>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</si>
  <si>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</si>
  <si>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</si>
  <si>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</si>
  <si>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</si>
  <si>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</si>
  <si>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</si>
  <si>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</si>
  <si>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</si>
  <si>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</si>
  <si>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</si>
  <si>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</si>
  <si>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</si>
  <si>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</si>
  <si>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</si>
  <si>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</si>
  <si>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</si>
  <si>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</si>
  <si>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</si>
  <si>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</si>
  <si>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</si>
  <si>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</si>
  <si>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</si>
  <si>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</si>
  <si>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</si>
  <si>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</si>
  <si>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</si>
  <si>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</si>
  <si>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</si>
  <si>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</si>
  <si>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</si>
  <si>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</si>
  <si>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</si>
  <si>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</si>
  <si>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</si>
  <si>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</si>
  <si>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</si>
  <si>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</si>
  <si>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</si>
  <si>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</si>
  <si>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</si>
  <si>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</si>
  <si>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</si>
  <si>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</si>
  <si>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</si>
  <si>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</si>
  <si>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</si>
  <si>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</si>
  <si>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</si>
  <si>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</si>
  <si>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</si>
  <si>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</si>
  <si>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</si>
  <si>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</si>
  <si>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</si>
  <si>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</si>
  <si>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</si>
  <si>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</si>
  <si>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</si>
  <si>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</si>
  <si>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</si>
  <si>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</si>
  <si>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</si>
  <si>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</si>
  <si>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</si>
  <si>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</si>
  <si>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</si>
  <si>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</si>
  <si>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</si>
  <si>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</si>
  <si>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</si>
  <si>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</si>
  <si>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</si>
  <si>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</si>
  <si>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</si>
  <si>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</si>
  <si>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</si>
  <si>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</si>
  <si>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</si>
  <si>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</si>
  <si>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</si>
  <si>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</si>
  <si>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</si>
  <si>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</si>
  <si>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</si>
  <si>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</si>
  <si>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</si>
  <si>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</si>
  <si>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</si>
  <si>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</si>
  <si>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</si>
  <si>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</si>
  <si>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</si>
  <si>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</si>
  <si>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</si>
  <si>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</si>
  <si>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</si>
  <si>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</si>
  <si>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</si>
  <si>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</si>
  <si>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</si>
  <si>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</si>
  <si>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</si>
  <si>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</si>
  <si>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</si>
  <si>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</si>
  <si>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</si>
  <si>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</si>
  <si>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</si>
  <si>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</si>
  <si>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</si>
  <si>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</si>
  <si>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</si>
  <si>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</si>
  <si>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</si>
  <si>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</si>
  <si>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</si>
  <si>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</si>
  <si>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</si>
  <si>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</si>
  <si>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</si>
  <si>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</si>
  <si>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</si>
  <si>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</si>
  <si>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</si>
  <si>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</si>
  <si>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</si>
  <si>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</si>
  <si>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</si>
  <si>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</si>
  <si>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</si>
  <si>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</si>
  <si>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</si>
  <si>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</si>
  <si>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</si>
  <si>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</si>
  <si>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</si>
  <si>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</si>
  <si>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</si>
  <si>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</si>
  <si>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</si>
  <si>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</si>
  <si>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</si>
  <si>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</si>
  <si>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</si>
  <si>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</si>
  <si>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</si>
  <si>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</si>
  <si>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</si>
  <si>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</si>
  <si>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</si>
  <si>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</si>
  <si>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</si>
  <si>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</si>
  <si>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</si>
  <si>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</si>
  <si>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</si>
  <si>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</si>
  <si>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</si>
  <si>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</si>
  <si>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</si>
  <si>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</si>
  <si>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</si>
  <si>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</si>
  <si>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</si>
  <si>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</si>
  <si>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</si>
  <si>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</si>
  <si>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</si>
  <si>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</si>
  <si>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</si>
  <si>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</si>
  <si>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</si>
  <si>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</si>
  <si>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</si>
  <si>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</si>
  <si>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</si>
  <si>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</si>
  <si>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</si>
  <si>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</si>
  <si>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</si>
  <si>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</si>
  <si>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</si>
  <si>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</si>
  <si>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</si>
  <si>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</si>
  <si>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</si>
  <si>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</si>
  <si>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</si>
  <si>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</si>
  <si>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</si>
  <si>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</si>
  <si>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</si>
  <si>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</si>
  <si>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</si>
  <si>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</si>
  <si>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</si>
  <si>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</si>
  <si>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</si>
  <si>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</si>
  <si>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</si>
  <si>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</si>
  <si>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</si>
  <si>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</si>
  <si>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</si>
  <si>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</si>
  <si>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</si>
  <si>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</si>
  <si>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</si>
  <si>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</si>
  <si>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</si>
  <si>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</si>
  <si>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</si>
  <si>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</si>
  <si>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</si>
  <si>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</si>
  <si>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</si>
  <si>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</si>
  <si>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</si>
  <si>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</si>
  <si>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</si>
  <si>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</si>
  <si>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</si>
  <si>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</si>
  <si>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</si>
  <si>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</si>
  <si>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</si>
  <si>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</si>
  <si>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</si>
  <si>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</si>
  <si>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</si>
  <si>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</si>
  <si>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</si>
  <si>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</si>
  <si>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</si>
  <si>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</si>
  <si>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</si>
  <si>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</si>
  <si>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</si>
  <si>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</si>
  <si>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</si>
  <si>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</si>
  <si>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</si>
  <si>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</si>
  <si>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</si>
  <si>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</si>
  <si>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</si>
  <si>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</si>
  <si>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</si>
  <si>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</si>
  <si>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</si>
  <si>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</si>
  <si>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</si>
  <si>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</si>
  <si>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</si>
  <si>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</si>
  <si>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</si>
  <si>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</si>
  <si>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</si>
  <si>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</si>
  <si>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</si>
  <si>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</si>
  <si>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</si>
  <si>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</si>
  <si>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</si>
  <si>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</si>
  <si>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</si>
  <si>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</si>
  <si>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</si>
  <si>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</si>
  <si>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</si>
  <si>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</si>
  <si>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</si>
  <si>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</si>
  <si>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</si>
  <si>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</si>
  <si>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</si>
  <si>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</si>
  <si>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</si>
  <si>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</si>
  <si>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</si>
  <si>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</si>
  <si>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</si>
  <si>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</si>
  <si>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</si>
  <si>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</si>
  <si>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</si>
  <si>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</si>
  <si>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</si>
  <si>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</si>
  <si>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</si>
  <si>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</si>
  <si>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</si>
  <si>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</si>
  <si>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</si>
  <si>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</si>
  <si>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</si>
  <si>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</si>
  <si>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</si>
  <si>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</si>
  <si>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</si>
  <si>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</si>
  <si>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</si>
  <si>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</si>
  <si>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</si>
  <si>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</si>
  <si>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</si>
  <si>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</si>
  <si>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</si>
  <si>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</si>
  <si>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</si>
  <si>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</si>
  <si>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</si>
  <si>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</si>
  <si>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</si>
  <si>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</si>
  <si>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</si>
  <si>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</si>
  <si>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</si>
  <si>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</si>
  <si>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</si>
  <si>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</si>
  <si>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</si>
  <si>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</si>
  <si>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</si>
  <si>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</si>
  <si>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</si>
  <si>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</si>
  <si>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</si>
  <si>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</si>
  <si>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</si>
  <si>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</si>
  <si>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</si>
  <si>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</si>
  <si>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</si>
  <si>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</si>
  <si>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</si>
  <si>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</si>
  <si>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</si>
  <si>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</si>
  <si>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</si>
  <si>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</si>
  <si>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</si>
  <si>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</si>
  <si>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</si>
  <si>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</si>
  <si>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</si>
  <si>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</si>
  <si>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</si>
  <si>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</si>
  <si>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</si>
  <si>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</si>
  <si>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</si>
  <si>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</si>
  <si>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</si>
  <si>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</si>
  <si>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</si>
  <si>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</si>
  <si>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</si>
  <si>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</si>
  <si>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</si>
  <si>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</si>
  <si>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</si>
  <si>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</si>
  <si>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</si>
  <si>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</si>
  <si>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</si>
  <si>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</si>
  <si>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</si>
  <si>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</si>
  <si>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</si>
  <si>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</si>
  <si>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</si>
  <si>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</si>
  <si>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</si>
  <si>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</si>
  <si>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</si>
  <si>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</si>
  <si>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</si>
  <si>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</si>
  <si>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</si>
  <si>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</si>
  <si>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</si>
  <si>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</si>
  <si>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</si>
  <si>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</si>
  <si>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</si>
  <si>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</si>
  <si>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</si>
  <si>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</si>
  <si>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</si>
  <si>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</si>
  <si>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</si>
  <si>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</si>
  <si>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</si>
  <si>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</si>
  <si>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</si>
  <si>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</si>
  <si>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</si>
  <si>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</si>
  <si>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</si>
  <si>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</si>
  <si>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</si>
  <si>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</si>
  <si>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</si>
  <si>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</si>
  <si>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</si>
  <si>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</si>
  <si>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</si>
  <si>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</si>
  <si>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</si>
  <si>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</si>
  <si>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</si>
  <si>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</si>
  <si>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</si>
  <si>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</si>
  <si>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</si>
  <si>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</si>
  <si>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</si>
  <si>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</si>
  <si>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</si>
  <si>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</si>
  <si>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</si>
  <si>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</si>
  <si>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</si>
  <si>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</si>
  <si>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</si>
  <si>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</si>
  <si>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</si>
  <si>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</si>
  <si>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</si>
  <si>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</si>
  <si>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</si>
  <si>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</si>
  <si>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</si>
  <si>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</si>
  <si>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</si>
  <si>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</si>
  <si>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</si>
  <si>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</si>
  <si>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</si>
  <si>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</si>
  <si>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</si>
  <si>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</si>
  <si>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</si>
  <si>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</si>
  <si>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</si>
  <si>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</si>
  <si>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</si>
  <si>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</si>
  <si>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</si>
  <si>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</si>
  <si>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</si>
  <si>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</si>
  <si>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</si>
  <si>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</si>
  <si>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</si>
  <si>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</si>
  <si>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</si>
  <si>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</si>
  <si>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</si>
  <si>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</si>
  <si>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</si>
  <si>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</si>
  <si>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</si>
  <si>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</si>
  <si>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</si>
  <si>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</si>
  <si>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</si>
  <si>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</si>
  <si>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</si>
  <si>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</si>
  <si>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</si>
  <si>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</si>
  <si>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</si>
  <si>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</si>
  <si>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</si>
  <si>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</si>
  <si>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</si>
  <si>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</si>
  <si>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</si>
  <si>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</si>
  <si>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</si>
  <si>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</si>
  <si>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</si>
  <si>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</si>
  <si>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</si>
  <si>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</si>
  <si>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</si>
  <si>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</si>
  <si>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</si>
  <si>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</si>
  <si>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</si>
  <si>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</si>
  <si>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</si>
  <si>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</si>
  <si>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</si>
  <si>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</si>
  <si>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</si>
  <si>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</si>
  <si>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</si>
  <si>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</si>
  <si>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</si>
  <si>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</si>
  <si>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</si>
  <si>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</si>
  <si>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</si>
  <si>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</si>
  <si>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</si>
  <si>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</si>
  <si>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</si>
  <si>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</si>
  <si>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</si>
  <si>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</si>
  <si>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</si>
  <si>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</si>
  <si>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</si>
  <si>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</si>
  <si>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</si>
  <si>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</si>
  <si>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</si>
  <si>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</si>
  <si>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</si>
  <si>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</si>
  <si>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</si>
  <si>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</si>
  <si>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</si>
  <si>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</si>
  <si>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</si>
  <si>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</si>
  <si>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</si>
  <si>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</si>
  <si>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</si>
  <si>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</si>
  <si>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</si>
  <si>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</si>
  <si>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</si>
  <si>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</si>
  <si>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</si>
  <si>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</si>
  <si>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</si>
  <si>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</si>
  <si>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</si>
  <si>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</si>
  <si>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</si>
  <si>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</si>
  <si>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</si>
  <si>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</si>
  <si>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</si>
  <si>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</si>
  <si>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</si>
  <si>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</si>
  <si>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</si>
  <si>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</si>
  <si>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</si>
  <si>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</si>
  <si>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</si>
  <si>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</si>
  <si>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</si>
  <si>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</si>
  <si>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</si>
  <si>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</si>
  <si>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</si>
  <si>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</si>
  <si>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</si>
  <si>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</si>
  <si>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</si>
  <si>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</si>
  <si>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</si>
  <si>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</si>
  <si>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</si>
  <si>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</si>
  <si>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</si>
  <si>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</si>
  <si>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</si>
  <si>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</si>
  <si>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</si>
  <si>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</si>
  <si>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</si>
  <si>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</si>
  <si>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</si>
  <si>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</si>
  <si>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</si>
  <si>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</si>
  <si>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</si>
  <si>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</si>
  <si>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</si>
  <si>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</si>
  <si>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</si>
  <si>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</si>
  <si>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</si>
  <si>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</si>
  <si>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</si>
  <si>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</si>
  <si>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</si>
  <si>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</si>
  <si>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</si>
  <si>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</si>
  <si>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</si>
  <si>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</si>
  <si>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</si>
  <si>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</si>
  <si>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</si>
  <si>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</si>
  <si>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</si>
  <si>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</si>
  <si>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</si>
  <si>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</si>
  <si>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</si>
  <si>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</si>
  <si>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</si>
  <si>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</si>
  <si>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</si>
  <si>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</si>
  <si>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</si>
  <si>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</si>
  <si>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</si>
  <si>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</si>
  <si>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</si>
  <si>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</si>
  <si>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</si>
  <si>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</si>
  <si>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</si>
  <si>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</si>
  <si>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</si>
  <si>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</si>
  <si>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</si>
  <si>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</si>
  <si>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</si>
  <si>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</si>
  <si>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</si>
  <si>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</si>
  <si>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</si>
  <si>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</si>
  <si>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</si>
  <si>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</si>
  <si>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</si>
  <si>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</si>
  <si>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</si>
  <si>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</si>
  <si>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</si>
  <si>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</si>
  <si>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</si>
  <si>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</si>
  <si>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</si>
  <si>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</si>
  <si>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</si>
  <si>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</si>
  <si>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</si>
  <si>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</si>
  <si>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</si>
  <si>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</si>
  <si>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</si>
  <si>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</si>
  <si>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</si>
  <si>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</si>
  <si>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</si>
  <si>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</si>
  <si>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</si>
  <si>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</si>
  <si>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</si>
  <si>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</si>
  <si>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</si>
  <si>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</si>
  <si>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</si>
  <si>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</si>
  <si>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</si>
  <si>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</si>
  <si>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</si>
  <si>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</si>
  <si>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</si>
  <si>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</si>
  <si>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</si>
  <si>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</si>
  <si>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</si>
  <si>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</si>
  <si>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</si>
  <si>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</si>
  <si>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</si>
  <si>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</si>
  <si>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</si>
  <si>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</si>
  <si>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</si>
  <si>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</si>
  <si>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</si>
  <si>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</si>
  <si>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</si>
  <si>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</si>
  <si>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</si>
  <si>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</si>
  <si>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</si>
  <si>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</si>
  <si>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</si>
  <si>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</si>
  <si>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</si>
  <si>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</si>
  <si>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</si>
  <si>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</si>
  <si>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</si>
  <si>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</si>
  <si>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</si>
  <si>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</si>
  <si>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</si>
  <si>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</si>
  <si>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</si>
  <si>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</si>
  <si>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</si>
  <si>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</si>
  <si>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</si>
  <si>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</si>
  <si>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</si>
  <si>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</si>
  <si>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</si>
  <si>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</si>
  <si>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</si>
  <si>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</si>
  <si>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</si>
  <si>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</si>
  <si>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</si>
  <si>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</si>
  <si>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</si>
  <si>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</si>
  <si>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</si>
  <si>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</si>
  <si>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</si>
  <si>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</si>
  <si>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</si>
  <si>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</si>
  <si>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</si>
  <si>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</si>
  <si>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</si>
  <si>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</si>
  <si>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</si>
  <si>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</si>
  <si>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</si>
  <si>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</si>
  <si>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</si>
  <si>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</si>
  <si>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</si>
  <si>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</si>
  <si>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</si>
  <si>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</si>
  <si>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</si>
  <si>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</si>
  <si>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</si>
  <si>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</si>
  <si>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</si>
  <si>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</si>
  <si>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</si>
  <si>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</si>
  <si>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</si>
  <si>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</si>
  <si>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</si>
  <si>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</si>
  <si>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</si>
  <si>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</si>
  <si>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</si>
  <si>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</si>
  <si>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</si>
  <si>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</si>
  <si>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</si>
  <si>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</si>
  <si>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</si>
  <si>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</si>
  <si>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</si>
  <si>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</si>
  <si>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</si>
  <si>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</si>
  <si>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</si>
  <si>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</si>
  <si>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</si>
  <si>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</si>
  <si>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</si>
  <si>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</si>
  <si>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</si>
  <si>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</si>
  <si>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</si>
  <si>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</si>
  <si>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</si>
  <si>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</si>
  <si>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</si>
  <si>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</si>
  <si>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</si>
  <si>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</si>
  <si>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</si>
  <si>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</si>
  <si>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</si>
  <si>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</si>
  <si>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</si>
  <si>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</si>
  <si>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</si>
  <si>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</si>
  <si>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</si>
  <si>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</si>
  <si>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</si>
  <si>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</si>
  <si>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</si>
  <si>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</si>
  <si>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</si>
  <si>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</si>
  <si>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</si>
  <si>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</si>
  <si>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</si>
  <si>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</si>
  <si>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</si>
  <si>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</si>
  <si>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</si>
  <si>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</si>
  <si>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</si>
  <si>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</si>
  <si>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</si>
  <si>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</si>
  <si>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</si>
  <si>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</si>
  <si>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</si>
  <si>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</si>
  <si>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</si>
  <si>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</si>
  <si>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</si>
  <si>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</si>
  <si>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</si>
  <si>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</si>
  <si>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</si>
  <si>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</si>
  <si>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</si>
  <si>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</si>
  <si>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</si>
  <si>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</si>
  <si>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</si>
  <si>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</si>
  <si>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</si>
  <si>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</si>
  <si>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</si>
  <si>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</si>
  <si>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</si>
  <si>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</si>
  <si>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</si>
  <si>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</si>
  <si>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</si>
  <si>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</si>
  <si>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</si>
  <si>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</si>
  <si>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</si>
  <si>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</si>
  <si>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</si>
  <si>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</si>
  <si>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</si>
  <si>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</si>
  <si>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</si>
  <si>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</si>
  <si>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</si>
  <si>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</si>
  <si>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</si>
  <si>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</si>
  <si>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</si>
  <si>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</si>
  <si>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</si>
  <si>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</si>
  <si>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</si>
  <si>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</si>
  <si>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</si>
  <si>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</si>
  <si>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</si>
  <si>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</si>
  <si>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</si>
  <si>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</si>
  <si>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</si>
  <si>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</si>
  <si>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</si>
  <si>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</si>
  <si>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</si>
  <si>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</si>
  <si>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</si>
  <si>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</si>
  <si>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</si>
  <si>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</si>
  <si>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</si>
  <si>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</si>
  <si>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</si>
  <si>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</si>
  <si>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</si>
  <si>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</si>
  <si>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</si>
  <si>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</si>
  <si>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</si>
  <si>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</si>
  <si>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</si>
  <si>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</si>
  <si>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</si>
  <si>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</si>
  <si>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</si>
  <si>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</si>
  <si>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</si>
  <si>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</si>
  <si>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</si>
  <si>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</si>
  <si>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</si>
  <si>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</si>
  <si>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</si>
  <si>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</si>
  <si>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</si>
  <si>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</si>
  <si>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</si>
  <si>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</si>
  <si>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</si>
  <si>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</si>
  <si>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</si>
  <si>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</si>
  <si>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</si>
  <si>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</si>
  <si>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</si>
  <si>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</si>
  <si>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</si>
  <si>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</si>
  <si>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</si>
  <si>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</si>
  <si>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</si>
  <si>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</si>
  <si>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</si>
  <si>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</si>
  <si>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</si>
  <si>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</si>
  <si>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</si>
  <si>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</si>
  <si>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</si>
  <si>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</si>
  <si>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</si>
  <si>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</si>
  <si>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</si>
  <si>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</si>
  <si>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</si>
  <si>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</si>
  <si>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</si>
  <si>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</si>
  <si>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</si>
  <si>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</si>
  <si>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</si>
  <si>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</si>
  <si>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</si>
  <si>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</si>
  <si>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</si>
  <si>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</si>
  <si>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</si>
  <si>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</si>
  <si>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</si>
  <si>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</si>
  <si>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</si>
  <si>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</si>
  <si>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</si>
  <si>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</si>
  <si>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</si>
  <si>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</si>
  <si>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</si>
  <si>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</si>
  <si>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</si>
  <si>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</si>
  <si>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</si>
  <si>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</si>
  <si>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</si>
  <si>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</si>
  <si>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</si>
  <si>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</si>
  <si>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</si>
  <si>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</si>
  <si>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</si>
  <si>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</si>
  <si>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</si>
  <si>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</si>
  <si>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</si>
  <si>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</si>
  <si>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</si>
  <si>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</si>
  <si>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</si>
  <si>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</si>
  <si>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</si>
  <si>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</si>
  <si>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</si>
  <si>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</si>
  <si>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</si>
  <si>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</si>
  <si>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</si>
  <si>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</si>
  <si>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</si>
  <si>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</si>
  <si>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</si>
  <si>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</si>
  <si>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</si>
  <si>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</si>
  <si>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</si>
  <si>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</si>
  <si>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</si>
  <si>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</si>
  <si>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</si>
  <si>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</si>
  <si>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</si>
  <si>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</si>
  <si>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</si>
  <si>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</si>
  <si>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</si>
  <si>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</si>
  <si>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</si>
  <si>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</si>
  <si>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</si>
  <si>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</si>
  <si>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</si>
  <si>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</si>
  <si>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</si>
  <si>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</si>
  <si>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</si>
  <si>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</si>
  <si>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</si>
  <si>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</si>
  <si>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</si>
  <si>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</si>
  <si>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</si>
  <si>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</si>
  <si>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</si>
  <si>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</si>
  <si>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</si>
  <si>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</si>
  <si>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</si>
  <si>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</si>
  <si>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</si>
  <si>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</si>
  <si>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</si>
  <si>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</si>
  <si>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</si>
  <si>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</si>
  <si>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</si>
  <si>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</si>
  <si>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</si>
  <si>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</si>
  <si>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</si>
  <si>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</si>
  <si>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</si>
  <si>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</si>
  <si>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</si>
  <si>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</si>
  <si>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</si>
  <si>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</si>
  <si>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</si>
  <si>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</si>
  <si>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</si>
  <si>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</si>
  <si>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</si>
  <si>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</si>
  <si>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</si>
  <si>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</si>
  <si>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</si>
  <si>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</si>
  <si>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</si>
  <si>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</si>
  <si>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</si>
  <si>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</si>
  <si>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</si>
  <si>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</si>
  <si>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</si>
  <si>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</si>
  <si>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</si>
  <si>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</si>
  <si>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</si>
  <si>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</si>
  <si>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</si>
  <si>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</si>
  <si>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</si>
  <si>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</si>
  <si>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</si>
  <si>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</si>
  <si>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</si>
  <si>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</si>
  <si>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</si>
  <si>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</si>
  <si>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</si>
  <si>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</si>
  <si>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</si>
  <si>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</si>
  <si>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</si>
  <si>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</si>
  <si>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</si>
  <si>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</si>
  <si>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</si>
  <si>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</si>
  <si>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</si>
  <si>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</si>
  <si>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</si>
  <si>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</si>
  <si>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</si>
  <si>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</si>
  <si>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</si>
  <si>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</si>
  <si>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</si>
  <si>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</si>
  <si>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</si>
  <si>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</si>
  <si>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</si>
  <si>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</si>
  <si>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</si>
  <si>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</si>
  <si>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</si>
  <si>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</si>
  <si>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</si>
  <si>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</si>
  <si>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</si>
  <si>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</si>
  <si>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</si>
  <si>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</si>
  <si>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</si>
  <si>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</si>
  <si>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</si>
  <si>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</si>
  <si>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</si>
  <si>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</si>
  <si>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</si>
  <si>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</si>
  <si>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</si>
  <si>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</si>
  <si>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</si>
  <si>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</si>
  <si>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</si>
  <si>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</si>
  <si>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</si>
  <si>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</si>
  <si>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</si>
  <si>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</si>
  <si>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</si>
  <si>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</si>
  <si>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</si>
  <si>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</si>
  <si>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</si>
  <si>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</si>
  <si>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</si>
  <si>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</si>
  <si>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</si>
  <si>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</si>
  <si>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</si>
  <si>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</si>
  <si>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</si>
  <si>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</si>
  <si>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</si>
  <si>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</si>
  <si>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</si>
  <si>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</si>
  <si>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</si>
  <si>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</si>
  <si>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</si>
  <si>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</si>
  <si>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</si>
  <si>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</si>
  <si>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</si>
  <si>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</si>
  <si>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</si>
  <si>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</si>
  <si>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</si>
  <si>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</si>
  <si>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</si>
  <si>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</si>
  <si>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</si>
  <si>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</si>
  <si>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</si>
  <si>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</si>
  <si>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</si>
  <si>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</si>
  <si>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</si>
  <si>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</si>
  <si>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</si>
  <si>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</si>
  <si>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</si>
  <si>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</si>
  <si>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</si>
  <si>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</si>
  <si>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</si>
  <si>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</si>
  <si>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</si>
  <si>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</si>
  <si>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</si>
  <si>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</si>
  <si>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</si>
  <si>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</si>
  <si>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</si>
  <si>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</si>
  <si>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</si>
  <si>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</si>
  <si>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</si>
  <si>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</si>
  <si>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</si>
  <si>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</si>
  <si>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</si>
  <si>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</si>
  <si>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</si>
  <si>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</si>
  <si>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</si>
  <si>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</si>
  <si>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</si>
  <si>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</si>
  <si>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</si>
  <si>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</si>
  <si>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</si>
  <si>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</si>
  <si>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</si>
  <si>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</si>
  <si>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</si>
  <si>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</si>
  <si>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</si>
  <si>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</si>
  <si>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</si>
  <si>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</si>
  <si>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</si>
  <si>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</si>
  <si>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</si>
  <si>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</si>
  <si>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</si>
  <si>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</si>
  <si>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</si>
  <si>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</si>
  <si>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</si>
  <si>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</si>
  <si>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</si>
  <si>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</si>
  <si>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</si>
  <si>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</si>
  <si>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</si>
  <si>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</si>
  <si>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</si>
  <si>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</si>
  <si>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</si>
  <si>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</si>
  <si>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</si>
  <si>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</si>
  <si>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</si>
  <si>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</si>
  <si>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</si>
  <si>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</si>
  <si>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</si>
  <si>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</si>
  <si>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</si>
  <si>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</si>
  <si>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</si>
  <si>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</si>
  <si>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</si>
  <si>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</si>
  <si>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</si>
  <si>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</si>
  <si>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</si>
  <si>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</si>
  <si>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</si>
  <si>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</si>
  <si>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</si>
  <si>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</si>
  <si>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</si>
  <si>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</si>
  <si>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</si>
  <si>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</si>
  <si>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</si>
  <si>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</si>
  <si>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</si>
  <si>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</si>
  <si>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</si>
  <si>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</si>
  <si>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</si>
  <si>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</si>
  <si>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</si>
  <si>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</si>
  <si>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</si>
  <si>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</si>
  <si>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</si>
  <si>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</si>
  <si>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</si>
  <si>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</si>
  <si>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</si>
  <si>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</si>
  <si>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</si>
  <si>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</si>
  <si>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</si>
  <si>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</si>
  <si>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</si>
  <si>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</si>
  <si>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</si>
  <si>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</si>
  <si>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</si>
  <si>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</si>
  <si>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</si>
  <si>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</si>
  <si>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</si>
  <si>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</si>
  <si>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</si>
  <si>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</si>
  <si>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</si>
  <si>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</si>
  <si>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</si>
  <si>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</si>
  <si>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</si>
  <si>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</si>
  <si>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</si>
  <si>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</si>
  <si>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</si>
  <si>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</si>
  <si>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</si>
  <si>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</si>
  <si>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</si>
  <si>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</si>
  <si>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</si>
  <si>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</si>
  <si>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</si>
  <si>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</si>
  <si>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</si>
  <si>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</si>
  <si>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</si>
  <si>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</si>
  <si>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</si>
  <si>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</si>
  <si>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</si>
  <si>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</si>
  <si>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</si>
  <si>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</si>
  <si>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</si>
  <si>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</si>
  <si>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</si>
  <si>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</si>
  <si>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</si>
  <si>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</si>
  <si>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</si>
  <si>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</si>
  <si>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</si>
  <si>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</si>
  <si>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</si>
  <si>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</si>
  <si>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</si>
  <si>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</si>
  <si>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</si>
  <si>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</si>
  <si>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</si>
  <si>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</si>
  <si>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</si>
  <si>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</si>
  <si>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</si>
  <si>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</si>
  <si>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</si>
  <si>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</si>
  <si>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</si>
  <si>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</si>
  <si>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</si>
  <si>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</si>
  <si>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</si>
  <si>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</si>
  <si>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</si>
  <si>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</si>
  <si>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</si>
  <si>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</si>
  <si>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</si>
  <si>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</si>
  <si>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</si>
  <si>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</si>
  <si>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</si>
  <si>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</si>
  <si>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</si>
  <si>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</si>
  <si>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</si>
  <si>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</si>
  <si>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</si>
  <si>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</si>
  <si>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</si>
  <si>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</si>
  <si>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</si>
  <si>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</si>
  <si>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</si>
  <si>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</si>
  <si>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</si>
  <si>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</si>
  <si>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</si>
  <si>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</si>
  <si>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</si>
  <si>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</si>
  <si>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</si>
  <si>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</si>
  <si>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</si>
  <si>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</si>
  <si>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</si>
  <si>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</si>
  <si>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</si>
  <si>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</si>
  <si>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</si>
  <si>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</si>
  <si>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</si>
  <si>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</si>
  <si>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</si>
  <si>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</si>
  <si>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</si>
  <si>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</si>
  <si>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</si>
  <si>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</si>
  <si>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</si>
  <si>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</si>
  <si>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</si>
  <si>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</si>
  <si>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</si>
  <si>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</si>
  <si>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</si>
  <si>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</si>
  <si>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</si>
  <si>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</si>
  <si>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</si>
  <si>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</si>
  <si>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</si>
  <si>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</si>
  <si>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</si>
  <si>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</si>
  <si>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</si>
  <si>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</si>
  <si>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</si>
  <si>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</si>
  <si>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</si>
  <si>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</si>
  <si>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</si>
  <si>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</si>
  <si>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</si>
  <si>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</si>
  <si>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</si>
  <si>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</si>
  <si>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</si>
  <si>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</si>
  <si>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</si>
  <si>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</si>
  <si>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</si>
  <si>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</si>
  <si>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</si>
  <si>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</si>
  <si>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</si>
  <si>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</si>
  <si>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</si>
  <si>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</si>
  <si>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</si>
  <si>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</si>
  <si>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</si>
  <si>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</si>
  <si>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</si>
  <si>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</si>
  <si>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</si>
  <si>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</si>
  <si>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</si>
  <si>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</si>
  <si>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</si>
  <si>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</si>
  <si>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</si>
  <si>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</si>
  <si>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</si>
  <si>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</si>
  <si>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</si>
  <si>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</si>
  <si>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</si>
  <si>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</si>
  <si>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</si>
  <si>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</si>
  <si>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</si>
  <si>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</si>
  <si>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</si>
  <si>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</si>
  <si>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</si>
  <si>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</si>
  <si>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</si>
  <si>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</si>
  <si>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</si>
  <si>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</si>
  <si>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</si>
  <si>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</si>
  <si>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</si>
  <si>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</si>
  <si>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</si>
  <si>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</si>
  <si>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</si>
  <si>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</si>
  <si>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</si>
  <si>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</si>
  <si>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</si>
  <si>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</si>
  <si>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</si>
  <si>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</si>
  <si>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</si>
  <si>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</si>
  <si>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</si>
  <si>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</si>
  <si>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</si>
  <si>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</si>
  <si>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</si>
  <si>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</si>
  <si>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</si>
  <si>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</si>
  <si>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</si>
  <si>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</si>
  <si>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</si>
  <si>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</si>
  <si>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</si>
  <si>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</si>
  <si>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</si>
  <si>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</si>
  <si>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</si>
  <si>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</si>
  <si>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</si>
  <si>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</si>
  <si>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</si>
  <si>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</si>
  <si>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</si>
  <si>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</si>
  <si>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</si>
  <si>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</si>
  <si>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</si>
  <si>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</si>
  <si>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</si>
  <si>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</si>
  <si>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</si>
  <si>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</si>
  <si>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</si>
  <si>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</si>
  <si>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</si>
  <si>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</si>
  <si>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</si>
  <si>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</si>
  <si>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</si>
  <si>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</si>
  <si>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</si>
  <si>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</si>
  <si>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</si>
  <si>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</si>
  <si>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</si>
  <si>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</si>
  <si>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</si>
  <si>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</si>
  <si>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</si>
  <si>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</si>
  <si>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</si>
  <si>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</si>
  <si>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</si>
  <si>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</si>
  <si>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</si>
  <si>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</si>
  <si>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</si>
  <si>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</si>
  <si>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</si>
  <si>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</si>
  <si>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</si>
  <si>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</si>
  <si>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</si>
  <si>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</si>
  <si>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</si>
  <si>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</si>
  <si>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</si>
  <si>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</si>
  <si>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</si>
  <si>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</si>
  <si>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</si>
  <si>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</si>
  <si>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</si>
  <si>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</si>
  <si>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</si>
  <si>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</si>
  <si>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</si>
  <si>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</si>
  <si>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</si>
  <si>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</si>
  <si>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</si>
  <si>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</si>
  <si>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</si>
  <si>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</si>
  <si>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</si>
  <si>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</si>
  <si>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</si>
  <si>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</si>
  <si>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</si>
  <si>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</si>
  <si>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</si>
  <si>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</si>
  <si>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</si>
  <si>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</si>
  <si>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</si>
  <si>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</si>
  <si>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</si>
  <si>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</si>
  <si>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</si>
  <si>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</si>
  <si>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</si>
  <si>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</si>
  <si>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</si>
  <si>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</si>
  <si>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</si>
  <si>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</si>
  <si>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</si>
  <si>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</si>
  <si>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</si>
  <si>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</si>
  <si>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</si>
  <si>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</si>
  <si>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</si>
  <si>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</si>
  <si>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</si>
  <si>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</si>
  <si>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</si>
  <si>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</si>
  <si>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</si>
  <si>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</si>
  <si>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</si>
  <si>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</si>
  <si>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</si>
  <si>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</si>
  <si>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</si>
  <si>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</si>
  <si>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</si>
  <si>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</si>
  <si>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</si>
  <si>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</si>
  <si>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</si>
  <si>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</si>
  <si>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</si>
  <si>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</si>
  <si>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</si>
  <si>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</si>
  <si>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</si>
  <si>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</si>
  <si>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</si>
  <si>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</si>
  <si>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</si>
  <si>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</si>
  <si>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</si>
  <si>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</si>
  <si>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</si>
  <si>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</si>
  <si>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</si>
  <si>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</si>
  <si>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</si>
  <si>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</si>
  <si>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</si>
  <si>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</si>
  <si>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</si>
  <si>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</si>
  <si>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</si>
  <si>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</si>
  <si>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</si>
  <si>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</si>
  <si>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</si>
  <si>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</si>
  <si>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</si>
  <si>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</si>
  <si>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</si>
  <si>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</si>
  <si>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</si>
  <si>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</si>
  <si>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</si>
  <si>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</si>
  <si>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</si>
  <si>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</si>
  <si>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</si>
  <si>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</si>
  <si>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</si>
  <si>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</si>
  <si>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</si>
  <si>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</si>
  <si>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</si>
  <si>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</si>
  <si>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</si>
  <si>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</si>
  <si>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</si>
  <si>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</si>
  <si>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</si>
  <si>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</si>
  <si>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</si>
  <si>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</si>
  <si>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</si>
  <si>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</si>
  <si>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</si>
  <si>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</si>
  <si>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</si>
  <si>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</si>
  <si>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</si>
  <si>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</si>
  <si>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</si>
  <si>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</si>
  <si>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</si>
  <si>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</si>
  <si>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</si>
  <si>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</si>
  <si>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</si>
  <si>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</si>
  <si>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</si>
  <si>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</si>
  <si>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</si>
  <si>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</si>
  <si>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</si>
  <si>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</si>
  <si>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</si>
  <si>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</si>
  <si>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</si>
  <si>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</si>
  <si>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</si>
  <si>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</si>
  <si>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</si>
  <si>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</si>
  <si>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</si>
  <si>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</si>
  <si>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</si>
  <si>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</si>
  <si>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</si>
  <si>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</si>
  <si>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</si>
  <si>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</si>
  <si>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</si>
  <si>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</si>
  <si>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</si>
  <si>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</si>
  <si>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</si>
  <si>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</si>
  <si>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</si>
  <si>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</si>
  <si>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</si>
  <si>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</si>
  <si>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</si>
  <si>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</si>
  <si>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</si>
  <si>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</si>
  <si>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</si>
  <si>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</si>
  <si>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</si>
  <si>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</si>
  <si>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</si>
  <si>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</si>
  <si>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</si>
  <si>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</si>
  <si>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</si>
  <si>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</si>
  <si>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</si>
  <si>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</si>
  <si>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</si>
  <si>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</si>
  <si>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</si>
  <si>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</si>
  <si>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</si>
  <si>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</si>
  <si>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</si>
  <si>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</si>
  <si>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</si>
  <si>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</si>
  <si>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</si>
  <si>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</si>
  <si>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</si>
  <si>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</si>
  <si>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</si>
  <si>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</si>
  <si>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</si>
  <si>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</si>
  <si>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</si>
  <si>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</si>
  <si>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</si>
  <si>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</si>
  <si>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</si>
  <si>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</si>
  <si>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</si>
  <si>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</si>
  <si>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</si>
  <si>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</si>
  <si>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</si>
  <si>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</si>
  <si>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</si>
  <si>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</si>
  <si>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</si>
  <si>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</si>
  <si>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</si>
  <si>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</si>
  <si>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</si>
  <si>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</si>
  <si>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</si>
  <si>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</si>
  <si>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</si>
  <si>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</si>
  <si>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</si>
  <si>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</si>
  <si>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</si>
  <si>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</si>
  <si>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</si>
  <si>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</si>
  <si>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</si>
  <si>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</si>
  <si>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</si>
  <si>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</si>
  <si>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</si>
  <si>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</si>
  <si>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</si>
  <si>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</si>
  <si>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</si>
  <si>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</si>
  <si>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</si>
  <si>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</si>
  <si>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</si>
  <si>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</si>
  <si>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</si>
  <si>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</si>
  <si>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</si>
  <si>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</si>
  <si>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</si>
  <si>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</si>
  <si>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</si>
  <si>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</si>
  <si>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</si>
  <si>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</si>
  <si>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</si>
  <si>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</si>
  <si>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</si>
  <si>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</si>
  <si>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</si>
  <si>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</si>
  <si>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</si>
  <si>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</si>
  <si>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</si>
  <si>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</si>
  <si>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</si>
  <si>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</si>
  <si>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</si>
  <si>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</si>
  <si>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</si>
  <si>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</si>
  <si>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</si>
  <si>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</si>
  <si>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</si>
  <si>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</si>
  <si>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</si>
  <si>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</si>
  <si>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</si>
  <si>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</si>
  <si>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</si>
  <si>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</si>
  <si>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</si>
  <si>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</si>
  <si>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</si>
  <si>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</si>
  <si>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</si>
  <si>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</si>
  <si>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</si>
  <si>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</si>
  <si>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</si>
  <si>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</si>
  <si>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</si>
  <si>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</si>
  <si>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</si>
  <si>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</si>
  <si>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</si>
  <si>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</si>
  <si>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</si>
  <si>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</si>
  <si>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</si>
  <si>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</si>
  <si>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</si>
  <si>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</si>
  <si>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</si>
  <si>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</si>
  <si>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</si>
  <si>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</si>
  <si>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</si>
  <si>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</si>
  <si>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</si>
  <si>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</si>
  <si>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</si>
  <si>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</si>
  <si>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</si>
  <si>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</si>
  <si>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</si>
  <si>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</si>
  <si>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</si>
  <si>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</si>
  <si>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</si>
  <si>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</si>
  <si>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</si>
  <si>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</si>
  <si>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</si>
  <si>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</si>
  <si>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</si>
  <si>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</si>
  <si>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</si>
  <si>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</si>
  <si>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</si>
  <si>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</si>
  <si>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</si>
  <si>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</si>
  <si>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</si>
  <si>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</si>
  <si>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</si>
  <si>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</si>
  <si>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</si>
  <si>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</si>
  <si>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</si>
  <si>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</si>
  <si>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</si>
  <si>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</si>
  <si>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</si>
  <si>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</si>
  <si>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</si>
  <si>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</si>
  <si>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</si>
  <si>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</si>
  <si>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</si>
  <si>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</si>
  <si>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</si>
  <si>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</si>
  <si>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</si>
  <si>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</si>
  <si>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</si>
  <si>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</si>
  <si>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</si>
  <si>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</si>
  <si>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</si>
  <si>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</si>
  <si>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</si>
  <si>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</si>
  <si>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</si>
  <si>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</si>
  <si>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</si>
  <si>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</si>
  <si>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</si>
  <si>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</si>
  <si>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</si>
  <si>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</si>
  <si>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</si>
  <si>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</si>
  <si>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</si>
  <si>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</si>
  <si>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</si>
  <si>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</si>
  <si>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</si>
  <si>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</si>
  <si>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</si>
  <si>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</si>
  <si>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</si>
  <si>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</si>
  <si>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</si>
  <si>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</si>
  <si>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</si>
  <si>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</si>
  <si>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</si>
  <si>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</si>
  <si>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</si>
  <si>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</si>
  <si>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</si>
  <si>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</si>
  <si>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</si>
  <si>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</si>
  <si>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</si>
  <si>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</si>
  <si>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</si>
  <si>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</si>
  <si>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</si>
  <si>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</si>
  <si>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</si>
  <si>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</si>
  <si>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</si>
  <si>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</si>
  <si>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</si>
  <si>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</si>
  <si>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</si>
  <si>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</si>
  <si>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</si>
  <si>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</si>
  <si>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</si>
  <si>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</si>
  <si>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</si>
  <si>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</si>
  <si>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</si>
  <si>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</si>
  <si>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</si>
  <si>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</si>
  <si>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</si>
  <si>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</si>
  <si>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</si>
  <si>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</si>
  <si>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</si>
  <si>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</si>
  <si>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</si>
  <si>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</si>
  <si>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</si>
  <si>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</si>
  <si>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</si>
  <si>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</si>
  <si>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</si>
  <si>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</si>
  <si>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</si>
  <si>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</si>
  <si>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</si>
  <si>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</si>
  <si>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</si>
  <si>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</si>
  <si>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</si>
  <si>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</si>
  <si>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</si>
  <si>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</si>
  <si>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</si>
  <si>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</si>
  <si>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</si>
  <si>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</si>
  <si>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</si>
  <si>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</si>
  <si>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</si>
  <si>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</si>
  <si>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</si>
  <si>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</si>
  <si>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</si>
  <si>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</si>
  <si>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</si>
  <si>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</si>
  <si>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</si>
  <si>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</si>
  <si>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</si>
  <si>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</si>
  <si>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</si>
  <si>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</si>
  <si>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</si>
  <si>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</si>
  <si>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</si>
  <si>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</si>
  <si>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</si>
  <si>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</si>
  <si>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</si>
  <si>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</si>
  <si>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</si>
  <si>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</si>
  <si>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</si>
  <si>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</si>
  <si>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</si>
  <si>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</si>
  <si>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</si>
  <si>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</si>
  <si>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</si>
  <si>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</si>
  <si>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</si>
  <si>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</si>
  <si>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</si>
  <si>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</si>
  <si>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</si>
  <si>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</si>
  <si>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</si>
  <si>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</si>
  <si>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</si>
  <si>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</si>
  <si>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</si>
  <si>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</si>
  <si>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</si>
  <si>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</si>
  <si>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</si>
  <si>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</si>
  <si>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</si>
  <si>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</si>
  <si>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</si>
  <si>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</si>
  <si>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</si>
  <si>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</si>
  <si>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</si>
  <si>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</si>
  <si>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</si>
  <si>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</si>
  <si>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</si>
  <si>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</si>
  <si>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</si>
  <si>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</si>
  <si>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</si>
  <si>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</si>
  <si>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</si>
  <si>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</si>
  <si>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</si>
  <si>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</si>
  <si>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</si>
  <si>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</si>
  <si>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</si>
  <si>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</si>
  <si>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</si>
  <si>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</si>
  <si>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</si>
  <si>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</si>
  <si>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</si>
  <si>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</si>
  <si>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</si>
  <si>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</si>
  <si>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</si>
  <si>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</si>
  <si>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</si>
  <si>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</si>
  <si>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</si>
  <si>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</si>
  <si>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</si>
  <si>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</si>
  <si>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</si>
  <si>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</si>
  <si>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</si>
  <si>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</si>
  <si>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</si>
  <si>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</si>
  <si>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</si>
  <si>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</si>
  <si>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</si>
  <si>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</si>
  <si>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</si>
  <si>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</si>
  <si>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</si>
  <si>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</si>
  <si>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</si>
  <si>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</si>
  <si>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</si>
  <si>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</si>
  <si>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</si>
  <si>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</si>
  <si>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</si>
  <si>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</si>
  <si>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</si>
  <si>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</si>
  <si>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</si>
  <si>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</si>
  <si>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</si>
  <si>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</si>
  <si>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</si>
  <si>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</si>
  <si>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</si>
  <si>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</si>
  <si>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</si>
  <si>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</si>
  <si>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</si>
  <si>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</si>
  <si>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</si>
  <si>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</si>
  <si>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</si>
  <si>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</si>
  <si>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</si>
  <si>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</si>
  <si>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</si>
  <si>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</si>
  <si>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</si>
  <si>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</si>
  <si>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</si>
  <si>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</si>
  <si>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</si>
  <si>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</si>
  <si>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</si>
  <si>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</si>
  <si>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</si>
  <si>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</si>
  <si>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</si>
  <si>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</si>
  <si>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</si>
  <si>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</si>
  <si>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</si>
  <si>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</si>
  <si>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</si>
  <si>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</si>
  <si>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</si>
  <si>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</si>
  <si>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</si>
  <si>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</si>
  <si>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</si>
  <si>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</si>
  <si>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</si>
  <si>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</si>
  <si>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</si>
  <si>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</si>
  <si>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</si>
  <si>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</si>
  <si>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</si>
  <si>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</si>
  <si>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</si>
  <si>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</si>
  <si>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</si>
  <si>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</si>
  <si>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</si>
  <si>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</si>
  <si>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</si>
  <si>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</si>
  <si>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</si>
  <si>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</si>
  <si>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</si>
  <si>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</si>
  <si>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</si>
  <si>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</si>
  <si>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</si>
  <si>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</si>
  <si>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</si>
  <si>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</si>
  <si>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</si>
  <si>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</si>
  <si>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</si>
  <si>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</si>
  <si>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</si>
  <si>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</si>
  <si>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</si>
  <si>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</si>
  <si>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</si>
  <si>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</si>
  <si>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</si>
  <si>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</si>
  <si>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</si>
  <si>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</si>
  <si>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</si>
  <si>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</si>
  <si>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</si>
  <si>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</si>
  <si>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</si>
  <si>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</si>
  <si>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</si>
  <si>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</si>
  <si>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</si>
  <si>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</si>
  <si>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</si>
  <si>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</si>
  <si>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</si>
  <si>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</si>
  <si>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</si>
  <si>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</si>
  <si>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</si>
  <si>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</si>
  <si>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</si>
  <si>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</si>
  <si>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</si>
  <si>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</si>
  <si>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</si>
  <si>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</si>
  <si>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</si>
  <si>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</si>
  <si>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</si>
  <si>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</si>
  <si>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</si>
  <si>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</si>
  <si>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</si>
  <si>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</si>
  <si>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</si>
  <si>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</si>
  <si>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</si>
  <si>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</si>
  <si>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</si>
  <si>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</si>
  <si>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</si>
  <si>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</si>
  <si>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</si>
  <si>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</si>
  <si>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</si>
  <si>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</si>
  <si>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</si>
  <si>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</si>
  <si>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</si>
  <si>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</si>
  <si>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</si>
  <si>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</si>
  <si>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</si>
  <si>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</si>
  <si>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</si>
  <si>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</si>
  <si>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</si>
  <si>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</si>
  <si>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</si>
  <si>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</si>
  <si>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</si>
  <si>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</si>
  <si>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</si>
  <si>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</si>
  <si>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</si>
  <si>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</si>
  <si>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</si>
  <si>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</si>
  <si>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</si>
  <si>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</si>
  <si>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</si>
  <si>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</si>
  <si>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</si>
  <si>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</si>
  <si>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</si>
  <si>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</si>
  <si>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</si>
  <si>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</si>
  <si>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</si>
  <si>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</si>
  <si>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</si>
  <si>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</si>
  <si>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</si>
  <si>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</si>
  <si>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</si>
  <si>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</si>
  <si>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</si>
  <si>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</si>
  <si>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</si>
  <si>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</si>
  <si>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</si>
  <si>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</si>
  <si>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</si>
  <si>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</si>
  <si>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</si>
  <si>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</si>
  <si>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</si>
  <si>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</si>
  <si>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</si>
  <si>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</si>
  <si>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</si>
  <si>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</si>
  <si>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</si>
  <si>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</si>
  <si>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</si>
  <si>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</si>
  <si>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</si>
  <si>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</si>
  <si>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</si>
  <si>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</si>
  <si>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</si>
  <si>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</si>
  <si>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</si>
  <si>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</si>
  <si>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</si>
  <si>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</si>
  <si>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</si>
  <si>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</si>
  <si>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</si>
  <si>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</si>
  <si>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</si>
  <si>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</si>
  <si>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</si>
  <si>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</si>
  <si>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</si>
  <si>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</si>
  <si>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</si>
  <si>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</si>
  <si>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</si>
  <si>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</si>
  <si>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</si>
  <si>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</si>
  <si>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</si>
  <si>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</si>
  <si>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</si>
  <si>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</si>
  <si>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</si>
  <si>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</si>
  <si>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</si>
  <si>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</si>
  <si>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</si>
  <si>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</si>
  <si>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</si>
  <si>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</si>
  <si>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</si>
  <si>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</si>
  <si>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</si>
  <si>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</si>
  <si>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</si>
  <si>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</si>
  <si>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</si>
  <si>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</si>
  <si>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</si>
  <si>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</si>
  <si>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</si>
  <si>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</si>
  <si>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</si>
  <si>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</si>
  <si>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</si>
  <si>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</si>
  <si>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</si>
  <si>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</si>
  <si>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</si>
  <si>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</si>
  <si>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</si>
  <si>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</si>
  <si>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</si>
  <si>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</si>
  <si>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</si>
  <si>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</si>
  <si>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</si>
  <si>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</si>
  <si>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</si>
  <si>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</si>
  <si>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</si>
  <si>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</si>
  <si>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</si>
  <si>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</si>
  <si>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</si>
  <si>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</si>
  <si>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</si>
  <si>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</si>
  <si>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</si>
  <si>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</si>
  <si>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</si>
  <si>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</si>
  <si>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</si>
  <si>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</si>
  <si>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</si>
  <si>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</si>
  <si>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</si>
  <si>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</si>
  <si>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</si>
  <si>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</si>
  <si>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</si>
  <si>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</si>
  <si>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</si>
  <si>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</si>
  <si>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</si>
  <si>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</si>
  <si>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</si>
  <si>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</si>
  <si>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</si>
  <si>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</si>
  <si>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</si>
  <si>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</si>
  <si>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</si>
  <si>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</si>
  <si>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</si>
  <si>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</si>
  <si>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</si>
  <si>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</si>
  <si>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</si>
  <si>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</si>
  <si>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</si>
  <si>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</si>
  <si>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</si>
  <si>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</si>
  <si>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</si>
  <si>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</si>
  <si>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</si>
  <si>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</si>
  <si>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</si>
  <si>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</si>
  <si>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</si>
  <si>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</si>
  <si>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</si>
  <si>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</si>
  <si>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</si>
  <si>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</si>
  <si>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</si>
  <si>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</si>
  <si>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</si>
  <si>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</si>
  <si>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</si>
  <si>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</si>
  <si>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</si>
  <si>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</si>
  <si>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</si>
  <si>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</si>
  <si>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</si>
  <si>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</si>
  <si>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</si>
  <si>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</si>
  <si>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</si>
  <si>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</si>
  <si>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</si>
  <si>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</si>
  <si>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</si>
  <si>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</si>
  <si>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</si>
  <si>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</si>
  <si>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</si>
  <si>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</si>
  <si>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</si>
  <si>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</si>
  <si>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</si>
  <si>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</si>
  <si>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</si>
  <si>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</si>
  <si>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</si>
  <si>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</si>
  <si>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</si>
  <si>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</si>
  <si>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</si>
  <si>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</si>
  <si>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</si>
  <si>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</si>
  <si>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</si>
  <si>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</si>
  <si>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</si>
  <si>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</si>
  <si>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</si>
  <si>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</si>
  <si>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</si>
  <si>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</si>
  <si>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</si>
  <si>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</si>
  <si>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</si>
  <si>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</si>
  <si>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</si>
  <si>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</si>
  <si>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</si>
  <si>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</si>
  <si>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</si>
  <si>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</si>
  <si>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</si>
  <si>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</si>
  <si>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</si>
  <si>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</si>
  <si>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</si>
  <si>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</si>
  <si>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</si>
  <si>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</si>
  <si>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</si>
  <si>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</si>
  <si>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</si>
  <si>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</si>
  <si>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</si>
  <si>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</si>
  <si>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</si>
  <si>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</si>
  <si>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</si>
  <si>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</si>
  <si>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</si>
  <si>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</si>
  <si>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</si>
  <si>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</si>
  <si>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</si>
  <si>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</si>
  <si>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</si>
  <si>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</si>
  <si>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</si>
  <si>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</si>
  <si>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</si>
  <si>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</si>
  <si>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</si>
  <si>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</si>
  <si>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</si>
  <si>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</si>
  <si>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</si>
  <si>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</si>
  <si>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</si>
  <si>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</si>
  <si>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</si>
  <si>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</si>
  <si>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</si>
  <si>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</si>
  <si>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</si>
  <si>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</si>
  <si>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</si>
  <si>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</si>
  <si>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</si>
  <si>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</si>
  <si>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</si>
  <si>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</si>
  <si>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</si>
  <si>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</si>
  <si>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</si>
  <si>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</si>
  <si>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</si>
  <si>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</si>
  <si>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</si>
  <si>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</si>
  <si>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</si>
  <si>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</si>
  <si>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</si>
  <si>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</si>
  <si>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</si>
  <si>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</si>
  <si>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</si>
  <si>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</si>
  <si>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</si>
  <si>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</si>
  <si>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</si>
  <si>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</si>
  <si>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</si>
  <si>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</si>
  <si>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</si>
  <si>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</si>
  <si>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</si>
  <si>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</si>
  <si>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</si>
  <si>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</si>
  <si>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</si>
  <si>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</si>
  <si>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</si>
  <si>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</si>
  <si>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</si>
  <si>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</si>
  <si>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</si>
  <si>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</si>
  <si>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</si>
  <si>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</si>
  <si>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</si>
  <si>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</si>
  <si>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</si>
  <si>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</si>
  <si>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</si>
  <si>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</si>
  <si>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</si>
  <si>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</si>
  <si>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</si>
  <si>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</si>
  <si>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</si>
  <si>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</si>
  <si>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</si>
  <si>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</si>
  <si>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</si>
  <si>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</si>
  <si>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</si>
  <si>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</si>
  <si>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</si>
  <si>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</si>
  <si>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</si>
  <si>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</si>
  <si>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</si>
  <si>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</si>
  <si>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</si>
  <si>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</si>
  <si>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</si>
  <si>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</si>
  <si>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</si>
  <si>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</si>
  <si>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</si>
  <si>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</si>
  <si>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</si>
  <si>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</si>
  <si>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</si>
  <si>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</si>
  <si>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</si>
  <si>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</si>
  <si>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</si>
  <si>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</si>
  <si>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</si>
  <si>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</si>
  <si>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</si>
  <si>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</si>
  <si>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</si>
  <si>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</si>
  <si>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</si>
  <si>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</si>
  <si>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</si>
  <si>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</si>
  <si>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</si>
  <si>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</si>
  <si>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</si>
  <si>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</si>
  <si>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</si>
  <si>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</si>
  <si>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</si>
  <si>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</si>
  <si>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</si>
  <si>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</si>
  <si>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</si>
  <si>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</si>
  <si>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</si>
  <si>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</si>
  <si>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</si>
  <si>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</si>
  <si>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</si>
  <si>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</si>
  <si>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</si>
  <si>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</si>
  <si>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</si>
  <si>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</si>
  <si>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</si>
  <si>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</si>
  <si>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</si>
  <si>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</si>
  <si>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</si>
  <si>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</si>
  <si>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</si>
  <si>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</si>
  <si>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</si>
  <si>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</si>
  <si>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</si>
  <si>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</si>
  <si>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</si>
  <si>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</si>
  <si>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</si>
  <si>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</si>
  <si>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</si>
  <si>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</si>
  <si>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</si>
  <si>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</si>
  <si>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</si>
  <si>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</si>
  <si>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</si>
  <si>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</si>
  <si>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</si>
  <si>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</si>
  <si>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</si>
  <si>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</si>
  <si>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</si>
  <si>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</si>
  <si>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</si>
  <si>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</si>
  <si>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</si>
  <si>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</si>
  <si>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</si>
  <si>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</si>
  <si>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</si>
  <si>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</si>
  <si>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</si>
  <si>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</si>
  <si>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</si>
  <si>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</si>
  <si>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</si>
  <si>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</si>
  <si>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</si>
  <si>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</si>
  <si>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</si>
  <si>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</si>
  <si>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</si>
  <si>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</si>
  <si>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</si>
  <si>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</si>
  <si>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</si>
  <si>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</si>
  <si>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</si>
  <si>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</si>
  <si>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</si>
  <si>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</si>
  <si>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</si>
  <si>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</si>
  <si>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</si>
  <si>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</si>
  <si>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</si>
  <si>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</si>
  <si>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</si>
  <si>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</si>
  <si>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</si>
  <si>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</si>
  <si>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</si>
  <si>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</si>
  <si>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</si>
  <si>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</si>
  <si>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</si>
  <si>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</si>
  <si>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</si>
  <si>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</si>
  <si>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</si>
  <si>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</si>
  <si>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</si>
  <si>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</si>
  <si>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</si>
  <si>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</si>
  <si>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</si>
  <si>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</si>
  <si>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</si>
  <si>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</si>
  <si>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</si>
  <si>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</si>
  <si>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</si>
  <si>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</si>
  <si>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</si>
  <si>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</si>
  <si>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</si>
  <si>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</si>
  <si>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</si>
  <si>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</si>
  <si>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</si>
  <si>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</si>
  <si>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</si>
  <si>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</si>
  <si>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</si>
  <si>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</si>
  <si>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</si>
  <si>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</si>
  <si>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</si>
  <si>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</si>
  <si>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</si>
  <si>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</si>
  <si>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</si>
  <si>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</si>
  <si>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</si>
  <si>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</si>
  <si>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</si>
  <si>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</si>
  <si>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</si>
  <si>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</si>
  <si>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</si>
  <si>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</si>
  <si>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</si>
  <si>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</si>
  <si>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</si>
  <si>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</si>
  <si>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</si>
  <si>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</si>
  <si>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</si>
  <si>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</si>
  <si>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</si>
  <si>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</si>
  <si>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</si>
  <si>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</si>
  <si>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</si>
  <si>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</si>
  <si>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</si>
  <si>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</si>
  <si>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</si>
  <si>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</si>
  <si>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</si>
  <si>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</si>
  <si>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</si>
  <si>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</si>
  <si>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</si>
  <si>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</si>
  <si>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</si>
  <si>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</si>
  <si>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</si>
  <si>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</si>
  <si>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</si>
  <si>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</si>
  <si>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</si>
  <si>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</si>
  <si>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</si>
  <si>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</si>
  <si>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</si>
  <si>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</si>
  <si>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</si>
  <si>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</si>
  <si>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</si>
  <si>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</si>
  <si>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</si>
  <si>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</si>
  <si>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</si>
  <si>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</si>
  <si>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</si>
  <si>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</si>
  <si>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</si>
  <si>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</si>
  <si>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</si>
  <si>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</si>
  <si>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</si>
  <si>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</si>
  <si>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</si>
  <si>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</si>
  <si>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</si>
  <si>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</si>
  <si>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</si>
  <si>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</si>
  <si>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</si>
  <si>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</si>
  <si>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</si>
  <si>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</si>
  <si>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</si>
  <si>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</si>
  <si>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</si>
  <si>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</si>
  <si>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</si>
  <si>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</si>
  <si>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</si>
  <si>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</si>
  <si>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</si>
  <si>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</si>
  <si>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</si>
  <si>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</si>
  <si>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</si>
  <si>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</si>
  <si>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</si>
  <si>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</si>
  <si>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</si>
  <si>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</si>
  <si>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</si>
  <si>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</si>
  <si>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</si>
  <si>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</si>
  <si>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</si>
  <si>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</si>
  <si>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</si>
  <si>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</si>
  <si>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</si>
  <si>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</si>
  <si>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</si>
  <si>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</si>
  <si>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</si>
  <si>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</si>
  <si>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</si>
  <si>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</si>
  <si>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</si>
  <si>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</si>
  <si>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</si>
  <si>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</si>
  <si>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</si>
  <si>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</si>
  <si>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</si>
  <si>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</si>
  <si>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</si>
  <si>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</si>
  <si>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</si>
  <si>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</si>
  <si>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</si>
  <si>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</si>
  <si>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</si>
  <si>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</si>
  <si>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</si>
  <si>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</si>
  <si>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</si>
  <si>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</si>
  <si>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</si>
  <si>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</si>
  <si>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</si>
  <si>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</si>
  <si>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</si>
  <si>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</si>
  <si>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</si>
  <si>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</si>
  <si>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</si>
  <si>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</si>
  <si>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</si>
  <si>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</si>
  <si>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</si>
  <si>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</si>
  <si>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</si>
  <si>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</si>
  <si>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</si>
  <si>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</si>
  <si>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</si>
  <si>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</si>
  <si>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</si>
  <si>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</si>
  <si>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</si>
  <si>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</si>
  <si>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</si>
  <si>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</si>
  <si>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</si>
  <si>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</si>
  <si>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</si>
  <si>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</si>
  <si>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</si>
  <si>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</si>
  <si>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</si>
  <si>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</si>
  <si>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</si>
  <si>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</si>
  <si>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</si>
  <si>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</si>
  <si>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</si>
  <si>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</si>
  <si>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</si>
  <si>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</si>
  <si>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</si>
  <si>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</si>
  <si>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</si>
  <si>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</si>
  <si>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</si>
  <si>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</si>
  <si>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</si>
  <si>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</si>
  <si>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</si>
  <si>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</si>
  <si>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</si>
  <si>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</si>
  <si>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</si>
  <si>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</si>
  <si>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</si>
  <si>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</si>
  <si>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</si>
  <si>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</si>
  <si>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</si>
  <si>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</si>
  <si>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</si>
  <si>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</si>
  <si>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</si>
  <si>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</si>
  <si>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</si>
  <si>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</si>
  <si>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</si>
  <si>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</si>
  <si>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</si>
  <si>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</si>
  <si>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</si>
  <si>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</si>
  <si>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</si>
  <si>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</si>
  <si>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</si>
  <si>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</si>
  <si>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</si>
  <si>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</si>
  <si>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</si>
  <si>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</si>
  <si>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</si>
  <si>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</si>
  <si>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</si>
  <si>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</si>
  <si>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</si>
  <si>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</si>
  <si>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</si>
  <si>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</si>
  <si>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</si>
  <si>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</si>
  <si>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</si>
  <si>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</si>
  <si>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</si>
  <si>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</si>
  <si>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</si>
  <si>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</si>
  <si>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</si>
  <si>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</si>
  <si>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</si>
  <si>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</si>
  <si>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</si>
  <si>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</si>
  <si>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</si>
  <si>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</si>
  <si>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</si>
  <si>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</si>
  <si>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</si>
  <si>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</si>
  <si>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</si>
  <si>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</si>
  <si>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</si>
  <si>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</si>
  <si>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</si>
  <si>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</si>
  <si>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</si>
  <si>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</si>
  <si>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</si>
  <si>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</si>
  <si>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</si>
  <si>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</si>
  <si>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</si>
  <si>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</si>
  <si>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</si>
  <si>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</si>
  <si>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</si>
  <si>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</si>
  <si>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</si>
  <si>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</si>
  <si>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</si>
  <si>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</si>
  <si>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</si>
  <si>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</si>
  <si>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</si>
  <si>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</si>
  <si>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</si>
  <si>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</si>
  <si>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</si>
  <si>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</si>
  <si>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</si>
  <si>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</si>
  <si>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</si>
  <si>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</si>
  <si>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</si>
  <si>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</si>
  <si>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</si>
  <si>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</si>
  <si>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</si>
  <si>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</si>
  <si>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</si>
  <si>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</si>
  <si>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</si>
  <si>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</si>
  <si>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</si>
  <si>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</si>
  <si>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</si>
  <si>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</si>
  <si>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</si>
  <si>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</si>
  <si>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</si>
  <si>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</si>
  <si>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</si>
  <si>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</si>
  <si>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</si>
  <si>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</si>
  <si>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</si>
  <si>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</si>
  <si>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</si>
  <si>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</si>
  <si>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</si>
  <si>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</si>
  <si>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</si>
  <si>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</si>
  <si>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</si>
  <si>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</si>
  <si>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</si>
  <si>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</si>
  <si>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</si>
  <si>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</si>
  <si>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</si>
  <si>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</si>
  <si>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</si>
  <si>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</si>
  <si>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</si>
  <si>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</si>
  <si>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</si>
  <si>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</si>
  <si>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</si>
  <si>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</si>
  <si>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</si>
  <si>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</si>
  <si>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</si>
  <si>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</si>
  <si>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</si>
  <si>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</si>
  <si>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</si>
  <si>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</si>
  <si>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</si>
  <si>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</si>
  <si>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</si>
  <si>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</si>
  <si>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</si>
  <si>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</si>
  <si>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</si>
  <si>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</si>
  <si>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</si>
  <si>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</si>
  <si>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</si>
  <si>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</si>
  <si>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</si>
  <si>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</si>
  <si>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</si>
  <si>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</si>
  <si>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</si>
  <si>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</si>
  <si>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</si>
  <si>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</si>
  <si>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</si>
  <si>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</si>
  <si>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</si>
  <si>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</si>
  <si>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</si>
  <si>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</si>
  <si>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</si>
  <si>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</si>
  <si>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</si>
  <si>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</si>
  <si>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</si>
  <si>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</si>
  <si>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</si>
  <si>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</si>
  <si>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</si>
  <si>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</si>
  <si>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</si>
  <si>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</si>
  <si>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</si>
  <si>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</si>
  <si>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</si>
  <si>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</si>
  <si>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</si>
  <si>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</si>
  <si>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</si>
  <si>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</si>
  <si>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</si>
  <si>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</si>
  <si>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</si>
  <si>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</si>
  <si>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</si>
  <si>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</si>
  <si>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</si>
  <si>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</si>
  <si>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</si>
  <si>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</si>
  <si>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</si>
  <si>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</si>
  <si>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</si>
  <si>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</si>
  <si>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</si>
  <si>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</si>
  <si>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</si>
  <si>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</si>
  <si>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</si>
  <si>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</si>
  <si>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</si>
  <si>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</si>
  <si>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</si>
  <si>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</si>
  <si>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</si>
  <si>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</si>
  <si>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</si>
  <si>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</si>
  <si>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</si>
  <si>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</si>
  <si>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</si>
  <si>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</si>
  <si>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</si>
  <si>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</si>
  <si>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</si>
  <si>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</si>
  <si>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</si>
  <si>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</si>
  <si>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</si>
  <si>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</si>
  <si>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</si>
  <si>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</si>
  <si>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</si>
  <si>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</si>
  <si>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</si>
  <si>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</si>
  <si>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</si>
  <si>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</si>
  <si>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</si>
  <si>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</si>
  <si>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</si>
  <si>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</si>
  <si>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</si>
  <si>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</si>
  <si>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</si>
  <si>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</si>
  <si>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</si>
  <si>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</si>
  <si>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</si>
  <si>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</si>
  <si>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</si>
  <si>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</si>
  <si>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</si>
  <si>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</si>
  <si>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</si>
  <si>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</si>
  <si>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</si>
  <si>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</si>
  <si>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</si>
  <si>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</si>
  <si>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</si>
  <si>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</si>
  <si>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</si>
  <si>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</si>
  <si>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</si>
  <si>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</si>
  <si>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</si>
  <si>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</si>
  <si>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</si>
  <si>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</si>
  <si>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</si>
  <si>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</si>
  <si>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</si>
  <si>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</si>
  <si>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</si>
  <si>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</si>
  <si>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</si>
  <si>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</si>
  <si>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</si>
  <si>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</si>
  <si>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</si>
  <si>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</si>
  <si>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</si>
  <si>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</si>
  <si>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</si>
  <si>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</si>
  <si>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</si>
  <si>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</si>
  <si>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</si>
  <si>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</si>
  <si>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</si>
  <si>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</si>
  <si>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</si>
  <si>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</si>
  <si>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</si>
  <si>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</si>
  <si>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</si>
  <si>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</si>
  <si>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</si>
  <si>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</si>
  <si>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</si>
  <si>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</si>
  <si>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</si>
  <si>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</si>
  <si>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</si>
  <si>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</si>
  <si>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</si>
  <si>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</si>
  <si>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</si>
  <si>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</si>
  <si>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</si>
  <si>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</si>
  <si>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</si>
  <si>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</si>
  <si>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</si>
  <si>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</si>
  <si>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</si>
  <si>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</si>
  <si>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</si>
  <si>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</si>
  <si>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</si>
  <si>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</si>
  <si>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</si>
  <si>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</si>
  <si>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</si>
  <si>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</si>
  <si>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</si>
  <si>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</si>
  <si>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</si>
  <si>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</si>
  <si>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</si>
  <si>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</si>
  <si>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</si>
  <si>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</si>
  <si>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</si>
  <si>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</si>
  <si>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</si>
  <si>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</si>
  <si>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</si>
  <si>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</si>
  <si>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</si>
  <si>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</si>
  <si>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</si>
  <si>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</si>
  <si>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</si>
  <si>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</si>
  <si>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</si>
  <si>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</si>
  <si>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</si>
  <si>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</si>
  <si>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</si>
  <si>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</si>
  <si>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</si>
  <si>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</si>
  <si>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</si>
  <si>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</si>
  <si>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</si>
  <si>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</si>
  <si>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</si>
  <si>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</si>
  <si>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</si>
  <si>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</si>
  <si>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</si>
  <si>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</si>
  <si>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</si>
  <si>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</si>
  <si>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</si>
  <si>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</si>
  <si>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</si>
  <si>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</si>
  <si>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</si>
  <si>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</si>
  <si>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</si>
  <si>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</si>
  <si>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</si>
  <si>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</si>
  <si>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</si>
  <si>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</si>
  <si>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</si>
  <si>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</si>
  <si>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</si>
  <si>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</si>
  <si>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</si>
  <si>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</si>
  <si>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</si>
  <si>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</si>
  <si>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</si>
  <si>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</si>
  <si>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</si>
  <si>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</si>
  <si>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</si>
  <si>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</si>
  <si>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</si>
  <si>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</si>
  <si>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</si>
  <si>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</si>
  <si>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</si>
  <si>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</si>
  <si>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</si>
  <si>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</si>
  <si>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</si>
  <si>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</si>
  <si>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</si>
  <si>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</si>
  <si>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</si>
  <si>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</si>
  <si>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</si>
  <si>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</si>
  <si>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</si>
  <si>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</si>
  <si>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</si>
  <si>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</si>
  <si>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</si>
  <si>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</si>
  <si>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</si>
  <si>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</si>
  <si>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</si>
  <si>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</si>
  <si>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</si>
  <si>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</si>
  <si>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</si>
  <si>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</si>
  <si>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</si>
  <si>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</si>
  <si>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</si>
  <si>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</si>
  <si>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</si>
  <si>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</si>
  <si>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</si>
  <si>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</si>
  <si>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</si>
  <si>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</si>
  <si>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</si>
  <si>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</si>
  <si>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</si>
  <si>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</si>
  <si>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</si>
  <si>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</si>
  <si>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</si>
  <si>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</si>
  <si>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</si>
  <si>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</si>
  <si>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</si>
  <si>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</si>
  <si>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</si>
  <si>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</si>
  <si>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</si>
  <si>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</si>
  <si>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</si>
  <si>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</si>
  <si>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</si>
  <si>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</si>
  <si>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</si>
  <si>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</si>
  <si>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</si>
  <si>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</si>
  <si>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</si>
  <si>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</si>
  <si>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</si>
  <si>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</si>
  <si>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</si>
  <si>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</si>
  <si>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</si>
  <si>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</si>
  <si>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</si>
  <si>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</si>
  <si>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</si>
  <si>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</si>
  <si>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</si>
  <si>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</si>
  <si>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</si>
  <si>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</si>
  <si>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</si>
  <si>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</si>
  <si>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</si>
  <si>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</si>
  <si>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</si>
  <si>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</si>
  <si>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</si>
  <si>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</si>
  <si>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</si>
  <si>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</si>
  <si>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</si>
  <si>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</si>
  <si>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</si>
  <si>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</si>
  <si>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</si>
  <si>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</si>
  <si>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</si>
  <si>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</si>
  <si>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</si>
  <si>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</si>
  <si>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</si>
  <si>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</si>
  <si>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</si>
  <si>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</si>
  <si>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</si>
  <si>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</si>
  <si>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</si>
  <si>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</si>
  <si>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</si>
  <si>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</si>
  <si>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</si>
  <si>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</si>
  <si>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</si>
  <si>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</si>
  <si>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</si>
  <si>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</si>
  <si>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</si>
  <si>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</si>
  <si>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</si>
  <si>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</si>
  <si>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</si>
  <si>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</si>
  <si>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</si>
  <si>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</si>
  <si>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</si>
  <si>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</si>
  <si>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</si>
  <si>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</si>
  <si>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</si>
  <si>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</si>
  <si>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</si>
  <si>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</si>
  <si>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</si>
  <si>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</si>
  <si>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</si>
  <si>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</si>
  <si>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</si>
  <si>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</si>
  <si>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</si>
  <si>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</si>
  <si>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</si>
  <si>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</si>
  <si>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</si>
  <si>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</si>
  <si>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</si>
  <si>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</si>
  <si>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</si>
  <si>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</si>
  <si>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</si>
  <si>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</si>
  <si>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</si>
  <si>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</si>
  <si>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</si>
  <si>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</si>
  <si>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</si>
  <si>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</si>
  <si>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</si>
  <si>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</si>
  <si>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</si>
  <si>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</si>
  <si>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</si>
  <si>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</si>
  <si>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</si>
  <si>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</si>
  <si>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</si>
  <si>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</si>
  <si>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</si>
  <si>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</si>
  <si>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</si>
  <si>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</si>
  <si>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</si>
  <si>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</si>
  <si>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</si>
  <si>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</si>
  <si>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</si>
  <si>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</si>
  <si>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</si>
  <si>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</si>
  <si>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</si>
  <si>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</si>
  <si>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</si>
  <si>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</si>
  <si>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</si>
  <si>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</si>
  <si>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</si>
  <si>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</si>
  <si>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</si>
  <si>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</si>
  <si>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</si>
  <si>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</si>
  <si>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</si>
  <si>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</si>
  <si>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</si>
  <si>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</si>
  <si>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</si>
  <si>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</si>
  <si>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</si>
  <si>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</si>
  <si>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</si>
  <si>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</si>
  <si>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</si>
  <si>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</si>
  <si>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</si>
  <si>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</si>
  <si>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</si>
  <si>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</si>
  <si>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</si>
  <si>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</si>
  <si>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</si>
  <si>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</si>
  <si>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</si>
  <si>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</si>
  <si>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</si>
  <si>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</si>
  <si>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</si>
  <si>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</si>
  <si>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</si>
  <si>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</si>
  <si>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</si>
  <si>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</si>
  <si>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</si>
  <si>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</si>
  <si>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</si>
  <si>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</si>
  <si>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</si>
  <si>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</si>
  <si>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</si>
  <si>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</si>
  <si>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</si>
  <si>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</si>
  <si>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</si>
  <si>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</si>
  <si>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</si>
  <si>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</si>
  <si>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</si>
  <si>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</si>
  <si>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</si>
  <si>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</si>
  <si>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</si>
  <si>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</si>
  <si>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</si>
  <si>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</si>
  <si>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</si>
  <si>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</si>
  <si>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</si>
  <si>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</si>
  <si>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</si>
  <si>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</si>
  <si>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</si>
  <si>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</si>
  <si>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</si>
  <si>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</si>
  <si>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</si>
  <si>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</si>
  <si>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</si>
  <si>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</si>
  <si>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</si>
  <si>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</si>
  <si>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</si>
  <si>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</si>
  <si>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</si>
  <si>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</si>
  <si>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</si>
  <si>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</si>
  <si>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</si>
  <si>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</si>
  <si>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</si>
  <si>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</si>
  <si>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</si>
  <si>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</si>
  <si>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</si>
  <si>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</si>
  <si>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</si>
  <si>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</si>
  <si>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</si>
  <si>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</si>
  <si>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</si>
  <si>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</si>
  <si>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</si>
  <si>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</si>
  <si>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</si>
  <si>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</si>
  <si>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</si>
  <si>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</si>
  <si>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</si>
  <si>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</si>
  <si>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</si>
  <si>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</si>
  <si>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</si>
  <si>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</si>
  <si>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</si>
  <si>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</si>
  <si>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</si>
  <si>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</si>
  <si>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</si>
  <si>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</si>
  <si>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</si>
  <si>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</si>
  <si>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</si>
  <si>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</si>
  <si>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</si>
  <si>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</si>
  <si>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</si>
  <si>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</si>
  <si>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</si>
  <si>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</si>
  <si>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</si>
  <si>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</si>
  <si>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</si>
  <si>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</si>
  <si>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</si>
  <si>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</si>
  <si>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</si>
  <si>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</si>
  <si>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</si>
  <si>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</si>
  <si>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</si>
  <si>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</si>
  <si>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</si>
  <si>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</si>
  <si>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</si>
  <si>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</si>
  <si>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</si>
  <si>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</si>
  <si>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</si>
  <si>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</si>
  <si>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</si>
  <si>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</si>
  <si>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</si>
  <si>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</si>
  <si>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</si>
  <si>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</si>
  <si>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</si>
  <si>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</si>
  <si>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</si>
  <si>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</si>
  <si>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</si>
  <si>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</si>
  <si>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</si>
  <si>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</si>
  <si>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</si>
  <si>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</si>
  <si>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</si>
  <si>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</si>
  <si>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</si>
  <si>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</si>
  <si>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</si>
  <si>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</si>
  <si>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</si>
  <si>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</si>
  <si>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</si>
  <si>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</si>
  <si>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</si>
  <si>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</si>
  <si>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</si>
  <si>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</si>
  <si>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</si>
  <si>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</si>
  <si>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</si>
  <si>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</si>
  <si>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</si>
  <si>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</si>
  <si>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</si>
  <si>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</si>
  <si>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</si>
  <si>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</si>
  <si>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</si>
  <si>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</si>
  <si>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</si>
  <si>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</si>
  <si>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</si>
  <si>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</si>
  <si>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</si>
  <si>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</si>
  <si>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</si>
  <si>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</si>
  <si>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</si>
  <si>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</si>
  <si>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</si>
  <si>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</si>
  <si>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</si>
  <si>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</si>
  <si>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</si>
  <si>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</si>
  <si>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</si>
  <si>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</si>
  <si>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</si>
  <si>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</si>
  <si>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</si>
  <si>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</si>
  <si>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</si>
  <si>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</si>
  <si>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</si>
  <si>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</si>
  <si>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</si>
  <si>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</si>
  <si>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</si>
  <si>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</si>
  <si>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</si>
  <si>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</si>
  <si>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</si>
  <si>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</si>
  <si>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</si>
  <si>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</si>
  <si>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</si>
  <si>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</si>
  <si>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</si>
  <si>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</si>
  <si>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</si>
  <si>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</si>
  <si>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</si>
  <si>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</si>
  <si>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</si>
  <si>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</si>
  <si>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</si>
  <si>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</si>
  <si>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</si>
  <si>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</si>
  <si>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</si>
  <si>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</si>
  <si>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</si>
  <si>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</si>
  <si>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</si>
  <si>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</si>
  <si>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</si>
  <si>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</si>
  <si>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</si>
  <si>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</si>
  <si>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</si>
  <si>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</si>
  <si>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</si>
  <si>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</si>
  <si>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</si>
  <si>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</si>
  <si>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</si>
  <si>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</si>
  <si>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</si>
  <si>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</si>
  <si>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</si>
  <si>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</si>
  <si>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</si>
  <si>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</si>
  <si>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</si>
  <si>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</si>
  <si>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</si>
  <si>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</si>
  <si>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</si>
  <si>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</si>
  <si>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</si>
  <si>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</si>
  <si>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</si>
  <si>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</si>
  <si>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</si>
  <si>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</si>
  <si>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</si>
  <si>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</si>
  <si>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</si>
  <si>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</si>
  <si>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</si>
  <si>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</si>
  <si>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</si>
  <si>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</si>
  <si>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</si>
  <si>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</si>
  <si>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</si>
  <si>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</si>
  <si>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</si>
  <si>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</si>
  <si>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</si>
  <si>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</si>
  <si>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</si>
  <si>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</si>
  <si>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</si>
  <si>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</si>
  <si>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</si>
  <si>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</si>
  <si>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</si>
  <si>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</si>
  <si>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</si>
  <si>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</si>
  <si>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</si>
  <si>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</si>
  <si>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</si>
  <si>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</si>
  <si>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</si>
  <si>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</si>
  <si>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</si>
  <si>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</si>
  <si>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</si>
  <si>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</si>
  <si>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</si>
  <si>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</si>
  <si>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</si>
  <si>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</si>
  <si>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</si>
  <si>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</si>
  <si>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</si>
  <si>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</si>
  <si>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</si>
  <si>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</si>
  <si>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</si>
  <si>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</si>
  <si>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</si>
  <si>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</si>
  <si>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</si>
  <si>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</si>
  <si>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</si>
  <si>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</si>
  <si>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</si>
  <si>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</si>
  <si>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</si>
  <si>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</si>
  <si>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</si>
  <si>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</si>
  <si>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</si>
  <si>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</si>
  <si>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</si>
  <si>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</si>
  <si>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</si>
  <si>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</si>
  <si>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</si>
  <si>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</si>
  <si>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</si>
  <si>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</si>
  <si>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</si>
  <si>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</si>
  <si>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</si>
  <si>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</si>
  <si>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</si>
  <si>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</si>
  <si>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</si>
  <si>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</si>
  <si>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</si>
  <si>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</si>
  <si>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</si>
  <si>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</si>
  <si>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</si>
  <si>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</si>
  <si>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</si>
  <si>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</si>
  <si>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</si>
  <si>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</si>
  <si>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</si>
  <si>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</si>
  <si>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</si>
  <si>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</si>
  <si>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</si>
  <si>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</si>
  <si>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</si>
  <si>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</si>
  <si>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</si>
  <si>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</si>
  <si>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</si>
  <si>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</si>
  <si>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</si>
  <si>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</si>
  <si>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</si>
  <si>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</si>
  <si>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</si>
  <si>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</si>
  <si>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</si>
  <si>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</si>
  <si>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</si>
  <si>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</si>
  <si>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</si>
  <si>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</si>
  <si>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</si>
  <si>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</si>
  <si>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</si>
  <si>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</si>
  <si>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</si>
  <si>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</si>
  <si>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</si>
  <si>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</si>
  <si>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</si>
  <si>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</si>
  <si>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</si>
  <si>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</si>
  <si>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</si>
  <si>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</si>
  <si>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</si>
  <si>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</si>
  <si>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</si>
  <si>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</si>
  <si>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</si>
  <si>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</si>
  <si>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</si>
  <si>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</si>
  <si>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</si>
  <si>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</si>
  <si>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</si>
  <si>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</si>
  <si>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</si>
  <si>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</si>
  <si>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</si>
  <si>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</si>
  <si>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</si>
  <si>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</si>
  <si>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</si>
  <si>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</si>
  <si>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</si>
  <si>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</si>
  <si>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</si>
  <si>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</si>
  <si>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</si>
  <si>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</si>
  <si>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</si>
  <si>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</si>
  <si>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</si>
  <si>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</si>
  <si>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</si>
  <si>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</si>
  <si>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</si>
  <si>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</si>
  <si>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</si>
  <si>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</si>
  <si>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</si>
  <si>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</si>
  <si>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</si>
  <si>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</si>
  <si>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</si>
  <si>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</si>
  <si>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</si>
  <si>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</si>
  <si>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</si>
  <si>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</si>
  <si>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</si>
  <si>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</si>
  <si>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</si>
  <si>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</si>
  <si>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</si>
  <si>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</si>
  <si>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</si>
  <si>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</si>
  <si>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</si>
  <si>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</si>
  <si>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</si>
  <si>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</si>
  <si>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</si>
  <si>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</si>
  <si>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</si>
  <si>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</si>
  <si>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</si>
  <si>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</si>
  <si>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</si>
  <si>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</si>
  <si>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</si>
  <si>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</si>
  <si>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</si>
  <si>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</si>
  <si>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</si>
  <si>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</si>
  <si>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</si>
  <si>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</si>
  <si>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</si>
  <si>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</si>
  <si>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</si>
  <si>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</si>
  <si>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</si>
  <si>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</si>
  <si>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</si>
  <si>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</si>
  <si>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</si>
  <si>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</si>
  <si>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</si>
  <si>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</si>
  <si>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</si>
  <si>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</si>
  <si>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</si>
  <si>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</si>
  <si>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</si>
  <si>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</si>
  <si>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</si>
  <si>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</si>
  <si>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</si>
  <si>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</si>
  <si>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</si>
  <si>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</si>
  <si>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</si>
  <si>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</si>
  <si>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</si>
  <si>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</si>
  <si>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</si>
  <si>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</si>
  <si>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</si>
  <si>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</si>
  <si>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</si>
  <si>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</si>
  <si>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</si>
  <si>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</si>
  <si>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</si>
  <si>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</si>
  <si>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</si>
  <si>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</si>
  <si>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</si>
  <si>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</si>
  <si>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</si>
  <si>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</si>
  <si>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</si>
  <si>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</si>
  <si>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</si>
  <si>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</si>
  <si>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</si>
  <si>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</si>
  <si>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</si>
  <si>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</si>
  <si>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</si>
  <si>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</si>
  <si>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</si>
  <si>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</si>
  <si>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</si>
  <si>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</si>
  <si>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</si>
  <si>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</si>
  <si>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</si>
  <si>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</si>
  <si>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</si>
  <si>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</si>
  <si>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</si>
  <si>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</si>
  <si>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</si>
  <si>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</si>
  <si>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</si>
  <si>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</si>
  <si>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</si>
  <si>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</si>
  <si>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</si>
  <si>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</si>
  <si>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</si>
  <si>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</si>
  <si>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</si>
  <si>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</si>
  <si>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</si>
  <si>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</si>
  <si>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</si>
  <si>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</si>
  <si>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</si>
  <si>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</si>
  <si>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</si>
  <si>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</si>
  <si>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</si>
  <si>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</si>
  <si>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</si>
  <si>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</si>
  <si>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</si>
  <si>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</si>
  <si>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</si>
  <si>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</si>
  <si>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</si>
  <si>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</si>
  <si>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</si>
  <si>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</si>
  <si>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</si>
  <si>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</si>
  <si>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</si>
  <si>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</si>
  <si>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</si>
  <si>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</si>
  <si>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</si>
  <si>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</si>
  <si>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</si>
  <si>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</si>
  <si>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</si>
  <si>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</si>
  <si>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</si>
  <si>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</si>
  <si>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</si>
  <si>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</si>
  <si>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</si>
  <si>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</si>
  <si>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</si>
  <si>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</si>
  <si>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</si>
  <si>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</si>
  <si>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</si>
  <si>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</si>
  <si>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</si>
  <si>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</si>
  <si>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</si>
  <si>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</si>
  <si>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</si>
  <si>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</si>
  <si>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</si>
  <si>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</si>
  <si>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</si>
  <si>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</si>
  <si>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</si>
  <si>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</si>
  <si>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</si>
  <si>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</si>
  <si>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</si>
  <si>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</si>
  <si>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</si>
  <si>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</si>
  <si>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</si>
  <si>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</si>
  <si>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</si>
  <si>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</si>
  <si>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</si>
  <si>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</si>
  <si>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</si>
  <si>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</si>
  <si>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</si>
  <si>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</si>
  <si>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</si>
  <si>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</si>
  <si>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</si>
  <si>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</si>
  <si>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</si>
  <si>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</si>
  <si>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</si>
  <si>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</si>
  <si>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</si>
  <si>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</si>
  <si>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</si>
  <si>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</si>
  <si>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</si>
  <si>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</si>
  <si>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</si>
  <si>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</si>
  <si>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</si>
  <si>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</si>
  <si>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</si>
  <si>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</si>
  <si>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</si>
  <si>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</si>
  <si>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</si>
  <si>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</si>
  <si>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</si>
  <si>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</si>
  <si>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</si>
  <si>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</si>
  <si>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</si>
  <si>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</si>
  <si>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</si>
  <si>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</si>
  <si>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</si>
  <si>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</si>
  <si>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</si>
  <si>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</si>
  <si>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</si>
  <si>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</si>
  <si>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</si>
  <si>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</si>
  <si>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</si>
  <si>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</si>
  <si>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</si>
  <si>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</si>
  <si>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</si>
  <si>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</si>
  <si>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</si>
  <si>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</si>
  <si>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</si>
  <si>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</si>
  <si>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</si>
  <si>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</si>
  <si>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</si>
  <si>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</si>
  <si>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</si>
  <si>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</si>
  <si>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</si>
  <si>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</si>
  <si>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</si>
  <si>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</si>
  <si>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</si>
  <si>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</si>
  <si>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</si>
  <si>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</si>
  <si>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</si>
  <si>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</si>
  <si>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</si>
  <si>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</si>
  <si>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</si>
  <si>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</si>
  <si>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</si>
  <si>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</si>
  <si>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</si>
  <si>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</si>
  <si>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</si>
  <si>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</si>
  <si>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</si>
  <si>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</si>
  <si>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</si>
  <si>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</si>
  <si>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</si>
  <si>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</si>
  <si>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</si>
  <si>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</si>
  <si>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</si>
  <si>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</si>
  <si>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</si>
  <si>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</si>
  <si>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</si>
  <si>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</si>
  <si>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</si>
  <si>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</si>
  <si>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</si>
  <si>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</si>
  <si>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</si>
  <si>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</si>
  <si>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</si>
  <si>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</si>
  <si>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</si>
  <si>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</si>
  <si>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</si>
  <si>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</si>
  <si>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</si>
  <si>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</si>
  <si>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</si>
  <si>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</si>
  <si>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</si>
  <si>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</si>
  <si>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</si>
  <si>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</si>
  <si>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</si>
  <si>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</si>
  <si>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</si>
  <si>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</si>
  <si>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</si>
  <si>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</si>
  <si>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</si>
  <si>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</si>
  <si>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</si>
  <si>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</si>
  <si>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</si>
  <si>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</si>
  <si>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</si>
  <si>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</si>
  <si>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</si>
  <si>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</si>
  <si>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</si>
  <si>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</si>
  <si>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</si>
  <si>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</si>
  <si>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</si>
  <si>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</si>
  <si>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</si>
  <si>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</si>
  <si>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</si>
  <si>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</si>
  <si>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</si>
  <si>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</si>
  <si>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</si>
  <si>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</si>
  <si>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</si>
  <si>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</si>
  <si>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</si>
  <si>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</si>
  <si>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</si>
  <si>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</si>
  <si>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</si>
  <si>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</si>
  <si>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</si>
  <si>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</si>
  <si>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</si>
  <si>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</si>
  <si>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</si>
  <si>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</si>
  <si>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</si>
  <si>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</si>
  <si>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</si>
  <si>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</si>
  <si>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</si>
  <si>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</si>
  <si>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</si>
  <si>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</si>
  <si>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</si>
  <si>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</si>
  <si>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</si>
  <si>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</si>
  <si>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</si>
  <si>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</si>
  <si>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</si>
  <si>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</si>
  <si>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</si>
  <si>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</si>
  <si>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</si>
  <si>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</si>
  <si>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</si>
  <si>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</si>
  <si>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</si>
  <si>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</si>
  <si>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</si>
  <si>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</si>
  <si>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</si>
  <si>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</si>
  <si>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</si>
  <si>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</si>
  <si>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</si>
  <si>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</si>
  <si>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</si>
  <si>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</si>
  <si>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</si>
  <si>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</si>
  <si>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</si>
  <si>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</si>
  <si>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</si>
  <si>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</si>
  <si>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</si>
  <si>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</si>
  <si>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</si>
  <si>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</si>
  <si>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</si>
  <si>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</si>
  <si>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</si>
  <si>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</si>
  <si>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</si>
  <si>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</si>
  <si>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</si>
  <si>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</si>
  <si>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</si>
  <si>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</si>
  <si>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</si>
  <si>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</si>
  <si>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</si>
  <si>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</si>
  <si>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</si>
  <si>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</si>
  <si>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</si>
  <si>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</si>
  <si>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</si>
  <si>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</si>
  <si>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</si>
  <si>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</si>
  <si>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</si>
  <si>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</si>
  <si>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</si>
  <si>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</si>
  <si>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</si>
  <si>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</si>
  <si>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</si>
  <si>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</si>
  <si>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</si>
  <si>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</si>
  <si>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</si>
  <si>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</si>
  <si>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</si>
  <si>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</si>
  <si>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</si>
  <si>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</si>
  <si>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</si>
  <si>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</si>
  <si>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</si>
  <si>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</si>
  <si>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</si>
  <si>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</si>
  <si>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</si>
  <si>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</si>
  <si>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</si>
  <si>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</si>
  <si>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</si>
  <si>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</si>
  <si>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</si>
  <si>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</si>
  <si>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</si>
  <si>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</si>
  <si>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</si>
  <si>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</si>
  <si>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</si>
  <si>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</si>
  <si>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</si>
  <si>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</si>
  <si>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</si>
  <si>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</si>
  <si>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</si>
  <si>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</si>
  <si>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</si>
  <si>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</si>
  <si>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</si>
  <si>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</si>
  <si>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</si>
  <si>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</si>
  <si>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</si>
  <si>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</si>
  <si>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</si>
  <si>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</si>
  <si>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</si>
  <si>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</si>
  <si>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</si>
  <si>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</si>
  <si>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</si>
  <si>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</si>
  <si>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</si>
  <si>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</si>
  <si>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</si>
  <si>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</si>
  <si>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</si>
  <si>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</si>
  <si>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</si>
  <si>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</si>
  <si>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</si>
  <si>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</si>
  <si>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</si>
  <si>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</si>
  <si>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</si>
  <si>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</si>
  <si>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</si>
  <si>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</si>
  <si>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</si>
  <si>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</si>
  <si>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</si>
  <si>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</si>
  <si>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</si>
  <si>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</si>
  <si>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</si>
  <si>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</si>
  <si>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</si>
  <si>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</si>
  <si>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</si>
  <si>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</si>
  <si>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</si>
  <si>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</si>
  <si>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</si>
  <si>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</si>
  <si>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</si>
  <si>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</si>
  <si>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</si>
  <si>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</si>
  <si>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</si>
  <si>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</si>
  <si>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</si>
  <si>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</si>
  <si>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</si>
  <si>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</si>
  <si>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</si>
  <si>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</si>
  <si>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</si>
  <si>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</si>
  <si>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</si>
  <si>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</si>
  <si>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</si>
  <si>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</si>
  <si>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</si>
  <si>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</si>
  <si>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</si>
  <si>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</si>
  <si>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</si>
  <si>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</si>
  <si>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</si>
  <si>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</si>
  <si>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</si>
  <si>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</si>
  <si>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</si>
  <si>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</si>
  <si>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</si>
  <si>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</si>
  <si>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</si>
  <si>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</si>
  <si>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</si>
  <si>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</si>
  <si>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</si>
  <si>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</si>
  <si>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</si>
  <si>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</si>
  <si>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</si>
  <si>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</si>
  <si>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</si>
  <si>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</si>
  <si>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</si>
  <si>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</si>
  <si>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</si>
  <si>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</si>
  <si>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</si>
  <si>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</si>
  <si>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</si>
  <si>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</si>
  <si>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</si>
  <si>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</si>
  <si>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</si>
  <si>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</si>
  <si>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</si>
  <si>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</si>
  <si>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</si>
  <si>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</si>
  <si>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</si>
  <si>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</si>
  <si>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</si>
  <si>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</si>
  <si>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</si>
  <si>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</si>
  <si>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</si>
  <si>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</si>
  <si>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</si>
  <si>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</si>
  <si>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</si>
  <si>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</si>
  <si>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</si>
  <si>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</si>
  <si>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</si>
  <si>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</si>
  <si>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</si>
  <si>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</si>
  <si>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</si>
  <si>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</si>
  <si>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</si>
  <si>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</si>
  <si>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</si>
  <si>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</si>
  <si>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</si>
  <si>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</si>
  <si>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</si>
  <si>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</si>
  <si>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</si>
  <si>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</si>
  <si>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</si>
  <si>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</si>
  <si>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</si>
  <si>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</si>
  <si>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</si>
  <si>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</si>
  <si>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</si>
  <si>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</si>
  <si>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</si>
  <si>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</si>
  <si>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</si>
  <si>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</si>
  <si>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</si>
  <si>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</si>
  <si>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</si>
  <si>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</si>
  <si>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</si>
  <si>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</si>
  <si>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</si>
  <si>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</si>
  <si>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</si>
  <si>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</si>
  <si>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</si>
  <si>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</si>
  <si>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</si>
  <si>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</si>
  <si>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</si>
  <si>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</si>
  <si>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</si>
  <si>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</si>
  <si>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</si>
  <si>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</si>
  <si>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</si>
  <si>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</si>
  <si>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</si>
  <si>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</si>
  <si>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</si>
  <si>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</si>
  <si>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</si>
  <si>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</si>
  <si>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</si>
  <si>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</si>
  <si>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</si>
  <si>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</si>
  <si>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</si>
  <si>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</si>
  <si>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</si>
  <si>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</si>
  <si>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</si>
  <si>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</si>
  <si>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</si>
  <si>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</si>
  <si>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</si>
  <si>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</si>
  <si>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</si>
  <si>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</si>
  <si>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</si>
  <si>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</si>
  <si>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</si>
  <si>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</si>
  <si>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</si>
  <si>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</si>
  <si>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</si>
  <si>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</si>
  <si>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</si>
  <si>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</si>
  <si>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</si>
  <si>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</si>
  <si>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</si>
  <si>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</si>
  <si>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</si>
  <si>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</si>
  <si>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</si>
  <si>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</si>
  <si>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</si>
  <si>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</si>
  <si>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</si>
  <si>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</si>
  <si>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</si>
  <si>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</si>
  <si>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</si>
  <si>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</si>
  <si>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</si>
  <si>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</si>
  <si>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</si>
  <si>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</si>
  <si>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</si>
  <si>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</si>
  <si>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</si>
  <si>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</si>
  <si>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</si>
  <si>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</si>
  <si>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</si>
  <si>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</si>
  <si>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</si>
  <si>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</si>
  <si>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</si>
  <si>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</si>
  <si>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</si>
  <si>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</si>
  <si>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</si>
  <si>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</si>
  <si>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</si>
  <si>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</si>
  <si>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</si>
  <si>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</si>
  <si>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</si>
  <si>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</si>
  <si>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</si>
  <si>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</si>
  <si>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</si>
  <si>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</si>
  <si>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</si>
  <si>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</si>
  <si>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</si>
  <si>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</si>
  <si>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</si>
  <si>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</si>
  <si>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</si>
  <si>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</si>
  <si>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</si>
  <si>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</si>
  <si>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</si>
  <si>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</si>
  <si>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</si>
  <si>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</si>
  <si>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</si>
  <si>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</si>
  <si>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</si>
  <si>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</si>
  <si>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</si>
  <si>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</si>
  <si>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</si>
  <si>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</si>
  <si>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</si>
  <si>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</si>
  <si>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</si>
  <si>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</si>
  <si>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</si>
  <si>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</si>
  <si>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</si>
  <si>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</si>
  <si>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</si>
  <si>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</si>
  <si>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</si>
  <si>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</si>
  <si>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</si>
  <si>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</si>
  <si>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</si>
  <si>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</si>
  <si>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</si>
  <si>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</si>
  <si>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</si>
  <si>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</si>
  <si>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</si>
  <si>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</si>
  <si>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</si>
  <si>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</si>
  <si>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</si>
  <si>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</si>
  <si>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</si>
  <si>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</si>
  <si>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</si>
  <si>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</si>
  <si>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</si>
  <si>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</si>
  <si>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</si>
  <si>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</si>
  <si>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</si>
  <si>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</si>
  <si>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</si>
  <si>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</si>
  <si>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</si>
  <si>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</si>
  <si>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</si>
  <si>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</si>
  <si>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</si>
  <si>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</si>
  <si>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</si>
  <si>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</si>
  <si>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</si>
  <si>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</si>
  <si>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</si>
  <si>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</si>
  <si>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</si>
  <si>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</si>
  <si>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</si>
  <si>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</si>
  <si>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</si>
  <si>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</si>
  <si>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</si>
  <si>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</si>
  <si>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</si>
  <si>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</si>
  <si>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</si>
  <si>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</si>
  <si>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</si>
  <si>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</si>
  <si>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</si>
  <si>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</si>
  <si>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</si>
  <si>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</si>
  <si>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</si>
  <si>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</si>
  <si>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</si>
  <si>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</si>
  <si>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</si>
  <si>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</si>
  <si>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</si>
  <si>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</si>
  <si>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</si>
  <si>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</si>
  <si>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</si>
  <si>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</si>
  <si>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</si>
  <si>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</si>
  <si>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</si>
  <si>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</si>
  <si>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</si>
  <si>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</si>
  <si>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</si>
  <si>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</si>
  <si>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</si>
  <si>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</si>
  <si>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</si>
  <si>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</si>
  <si>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</si>
  <si>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</si>
  <si>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</si>
  <si>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</si>
  <si>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</si>
  <si>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</si>
  <si>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</si>
  <si>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</si>
  <si>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</si>
  <si>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</si>
  <si>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</si>
  <si>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</si>
  <si>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</si>
  <si>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</si>
  <si>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</si>
  <si>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</si>
  <si>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</si>
  <si>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</si>
  <si>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</si>
  <si>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</si>
  <si>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</si>
  <si>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</si>
  <si>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</si>
  <si>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</si>
  <si>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</si>
  <si>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</si>
  <si>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</si>
  <si>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</si>
  <si>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</si>
  <si>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</si>
  <si>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</si>
  <si>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</si>
  <si>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</si>
  <si>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</si>
  <si>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</si>
  <si>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</si>
  <si>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</si>
  <si>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</si>
  <si>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</si>
  <si>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</si>
  <si>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</si>
  <si>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</si>
  <si>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</si>
  <si>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</si>
  <si>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</si>
  <si>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</si>
  <si>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</si>
  <si>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</si>
  <si>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</si>
  <si>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</si>
  <si>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</si>
  <si>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</si>
  <si>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</si>
  <si>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</si>
  <si>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</si>
  <si>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</si>
  <si>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</si>
  <si>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</si>
  <si>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</si>
  <si>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</si>
  <si>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</si>
  <si>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</si>
  <si>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</si>
  <si>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</si>
  <si>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</si>
  <si>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</si>
  <si>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</si>
  <si>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</si>
  <si>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</si>
  <si>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</si>
  <si>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</si>
  <si>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</si>
  <si>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</si>
  <si>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</si>
  <si>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</si>
  <si>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</si>
  <si>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</si>
  <si>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</si>
  <si>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</si>
  <si>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</si>
  <si>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</si>
  <si>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</si>
  <si>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</si>
  <si>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</si>
  <si>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</si>
  <si>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</si>
  <si>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</si>
  <si>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</si>
  <si>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</si>
  <si>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</si>
  <si>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</si>
  <si>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</si>
  <si>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</si>
  <si>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</si>
  <si>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</si>
  <si>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</si>
  <si>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</si>
  <si>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</si>
  <si>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</si>
  <si>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</si>
  <si>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</si>
  <si>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</si>
  <si>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</si>
  <si>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</si>
  <si>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</si>
  <si>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</si>
  <si>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</si>
  <si>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</si>
  <si>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</si>
  <si>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</si>
  <si>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</si>
  <si>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</si>
  <si>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</si>
  <si>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</si>
  <si>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</si>
  <si>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</si>
  <si>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</si>
  <si>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</si>
  <si>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</si>
  <si>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</si>
  <si>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</si>
  <si>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</si>
  <si>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</si>
  <si>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</si>
  <si>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</si>
  <si>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</si>
  <si>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</si>
  <si>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</si>
  <si>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</si>
  <si>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</si>
  <si>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</si>
  <si>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</si>
  <si>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</si>
  <si>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</si>
  <si>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</si>
  <si>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</si>
  <si>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</si>
  <si>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</si>
  <si>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</si>
  <si>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</si>
  <si>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</si>
  <si>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</si>
  <si>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</si>
  <si>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</si>
  <si>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</si>
  <si>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</si>
  <si>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</si>
  <si>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</si>
  <si>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</si>
  <si>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</si>
  <si>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</si>
  <si>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</si>
  <si>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</si>
  <si>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</si>
  <si>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</si>
  <si>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</si>
  <si>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</si>
  <si>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</si>
  <si>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</si>
  <si>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</si>
  <si>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</si>
  <si>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</si>
  <si>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</si>
  <si>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</si>
  <si>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</si>
  <si>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</si>
  <si>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</si>
  <si>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</si>
  <si>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</si>
  <si>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</si>
  <si>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</si>
  <si>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</si>
  <si>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</si>
  <si>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</si>
  <si>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</si>
  <si>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</si>
  <si>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</si>
  <si>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</si>
  <si>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</si>
  <si>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</si>
  <si>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</si>
  <si>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</si>
  <si>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</si>
  <si>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</si>
  <si>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</si>
  <si>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</si>
  <si>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</si>
  <si>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</si>
  <si>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</si>
  <si>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</si>
  <si>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</si>
  <si>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</si>
  <si>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</si>
  <si>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</si>
  <si>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</si>
  <si>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</si>
  <si>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</si>
  <si>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</si>
  <si>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</si>
  <si>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</si>
  <si>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</si>
  <si>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</si>
  <si>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</si>
  <si>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</si>
  <si>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</si>
  <si>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</si>
  <si>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</si>
  <si>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</si>
  <si>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</si>
  <si>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</si>
  <si>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</si>
  <si>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</si>
  <si>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</si>
  <si>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</si>
  <si>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</si>
  <si>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</si>
  <si>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</si>
  <si>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</si>
  <si>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</si>
  <si>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</si>
  <si>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</si>
  <si>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</si>
  <si>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</si>
  <si>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</si>
  <si>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</si>
  <si>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</si>
  <si>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</si>
  <si>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</si>
  <si>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</si>
  <si>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</si>
  <si>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</si>
  <si>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</si>
  <si>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</si>
  <si>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</si>
  <si>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</si>
  <si>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</si>
  <si>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</si>
  <si>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</si>
  <si>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</si>
  <si>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</si>
  <si>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</si>
  <si>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</si>
  <si>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</si>
  <si>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</si>
  <si>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</si>
  <si>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</si>
  <si>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</si>
  <si>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</si>
  <si>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</si>
  <si>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</si>
  <si>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</si>
  <si>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</si>
  <si>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</si>
  <si>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</si>
  <si>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</si>
  <si>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</si>
  <si>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</si>
  <si>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</si>
  <si>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</si>
  <si>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</si>
  <si>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</si>
  <si>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</si>
  <si>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</si>
  <si>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</si>
  <si>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</si>
  <si>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</si>
  <si>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</si>
  <si>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</si>
  <si>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</si>
  <si>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</si>
  <si>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</si>
  <si>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</si>
  <si>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</si>
  <si>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</si>
  <si>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</si>
  <si>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</si>
  <si>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</si>
  <si>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</si>
  <si>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</si>
  <si>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</si>
  <si>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</si>
  <si>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</si>
  <si>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</si>
  <si>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</si>
  <si>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</si>
  <si>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</si>
  <si>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</si>
  <si>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</si>
  <si>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</si>
  <si>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</si>
  <si>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</si>
  <si>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</si>
  <si>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</si>
  <si>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</si>
  <si>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</si>
  <si>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</si>
  <si>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</si>
  <si>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</si>
  <si>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</si>
  <si>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</si>
  <si>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</si>
  <si>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</si>
  <si>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</si>
  <si>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</si>
  <si>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</si>
  <si>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</si>
  <si>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</si>
  <si>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</si>
  <si>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</si>
  <si>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</si>
  <si>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</si>
  <si>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</si>
  <si>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</si>
  <si>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</si>
  <si>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</si>
  <si>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</si>
  <si>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</si>
  <si>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</si>
  <si>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</si>
  <si>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</si>
  <si>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</si>
  <si>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</si>
  <si>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</si>
  <si>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</si>
  <si>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</si>
  <si>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</si>
  <si>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</si>
  <si>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</si>
  <si>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</si>
  <si>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</si>
  <si>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</si>
  <si>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</si>
  <si>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</si>
  <si>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</si>
  <si>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</si>
  <si>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</si>
  <si>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</si>
  <si>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</si>
  <si>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</si>
  <si>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</si>
  <si>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</si>
  <si>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</si>
  <si>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</si>
  <si>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</si>
  <si>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</si>
  <si>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</si>
  <si>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</si>
  <si>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</si>
  <si>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</si>
  <si>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</si>
  <si>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</si>
  <si>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</si>
  <si>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</si>
  <si>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</si>
  <si>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</si>
  <si>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</si>
  <si>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</si>
  <si>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</si>
  <si>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</si>
  <si>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</si>
  <si>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</si>
  <si>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</si>
  <si>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</si>
  <si>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</si>
  <si>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</si>
  <si>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</si>
  <si>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</si>
  <si>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</si>
  <si>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</si>
  <si>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</si>
  <si>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</si>
  <si>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</si>
  <si>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</si>
  <si>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</si>
  <si>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</si>
  <si>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</si>
  <si>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</si>
  <si>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</si>
  <si>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</si>
  <si>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</si>
  <si>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</si>
  <si>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</si>
  <si>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</si>
  <si>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</si>
  <si>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</si>
  <si>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</si>
  <si>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</si>
  <si>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</si>
  <si>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</si>
  <si>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</si>
  <si>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</si>
  <si>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</si>
  <si>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</si>
  <si>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</si>
  <si>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</si>
  <si>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</si>
  <si>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</si>
  <si>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</si>
  <si>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</si>
  <si>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</si>
  <si>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</si>
  <si>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</si>
  <si>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</si>
  <si>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</si>
  <si>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</si>
  <si>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</si>
  <si>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</si>
  <si>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</si>
  <si>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</si>
  <si>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</si>
  <si>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</si>
  <si>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</si>
  <si>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</si>
  <si>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</si>
  <si>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</si>
  <si>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</si>
  <si>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</si>
  <si>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</si>
  <si>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</si>
  <si>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</si>
  <si>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</si>
  <si>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</si>
  <si>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</si>
  <si>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</si>
  <si>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</si>
  <si>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</si>
  <si>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</si>
  <si>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</si>
  <si>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</si>
  <si>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</si>
  <si>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</si>
  <si>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</si>
  <si>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</si>
  <si>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</si>
  <si>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</si>
  <si>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</si>
  <si>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</si>
  <si>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</si>
  <si>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</si>
  <si>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</si>
  <si>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</si>
  <si>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</si>
  <si>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</si>
  <si>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</si>
  <si>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</si>
  <si>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</si>
  <si>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</si>
  <si>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</si>
  <si>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</si>
  <si>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</si>
  <si>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</si>
  <si>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</si>
  <si>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</si>
  <si>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</si>
  <si>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</si>
  <si>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</si>
  <si>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</si>
  <si>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</si>
  <si>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</si>
  <si>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</si>
  <si>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</si>
  <si>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</si>
  <si>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</si>
  <si>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</si>
  <si>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</si>
  <si>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</si>
  <si>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</si>
  <si>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</si>
  <si>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</si>
  <si>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</si>
  <si>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</si>
  <si>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</si>
  <si>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</si>
  <si>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</si>
  <si>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</si>
  <si>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</si>
  <si>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</si>
  <si>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</si>
  <si>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</si>
  <si>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</si>
  <si>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</si>
  <si>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</si>
  <si>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</si>
  <si>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</si>
  <si>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</si>
  <si>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</si>
  <si>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</si>
  <si>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</si>
  <si>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</si>
  <si>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</si>
  <si>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</si>
  <si>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</si>
  <si>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</si>
  <si>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</si>
  <si>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</si>
  <si>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</si>
  <si>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</si>
  <si>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</si>
  <si>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</si>
  <si>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</si>
  <si>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</si>
  <si>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</si>
  <si>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</si>
  <si>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</si>
  <si>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</si>
  <si>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</si>
  <si>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</si>
  <si>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</si>
  <si>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</si>
  <si>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</si>
  <si>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</si>
  <si>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</si>
  <si>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</si>
  <si>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</si>
  <si>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</si>
  <si>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</si>
  <si>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</si>
  <si>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</si>
  <si>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</si>
  <si>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</si>
  <si>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</si>
  <si>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</si>
  <si>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</si>
  <si>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</si>
  <si>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</si>
  <si>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</si>
  <si>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</si>
  <si>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</si>
  <si>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</si>
  <si>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</si>
  <si>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</si>
  <si>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</si>
  <si>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</si>
  <si>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</si>
  <si>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</si>
  <si>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</si>
  <si>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</si>
  <si>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</si>
  <si>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</si>
  <si>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</si>
  <si>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</si>
  <si>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</si>
  <si>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</si>
  <si>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</si>
  <si>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</si>
  <si>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</si>
  <si>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</si>
  <si>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</si>
  <si>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</si>
  <si>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</si>
  <si>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</si>
  <si>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</si>
  <si>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</si>
  <si>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</si>
  <si>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</si>
  <si>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</si>
  <si>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</si>
  <si>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</si>
  <si>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</si>
  <si>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</si>
  <si>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</si>
  <si>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</si>
  <si>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</si>
  <si>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</si>
  <si>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</si>
  <si>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</si>
  <si>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</si>
  <si>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</si>
  <si>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</si>
  <si>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</si>
  <si>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</si>
  <si>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</si>
  <si>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</si>
  <si>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</si>
  <si>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</si>
  <si>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</si>
  <si>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</si>
  <si>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</si>
  <si>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</si>
  <si>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</si>
  <si>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</si>
  <si>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</si>
  <si>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</si>
  <si>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</si>
  <si>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</si>
  <si>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</si>
  <si>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</si>
  <si>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</si>
  <si>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</si>
  <si>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</si>
  <si>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</si>
  <si>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</si>
  <si>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</si>
  <si>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</si>
  <si>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</si>
  <si>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</si>
  <si>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</si>
  <si>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</si>
  <si>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</si>
  <si>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</si>
  <si>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</si>
  <si>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</si>
  <si>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</si>
  <si>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</si>
  <si>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</si>
  <si>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</si>
  <si>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</si>
  <si>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</si>
  <si>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</si>
  <si>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</si>
  <si>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</si>
  <si>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</si>
  <si>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</si>
  <si>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</si>
  <si>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</si>
  <si>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</si>
  <si>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</si>
  <si>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</si>
  <si>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</si>
  <si>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</si>
  <si>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</si>
  <si>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</si>
  <si>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</si>
  <si>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</si>
  <si>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</si>
  <si>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</si>
  <si>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</si>
  <si>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</si>
  <si>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</si>
  <si>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</si>
  <si>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</si>
  <si>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</si>
  <si>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</si>
  <si>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</si>
  <si>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</si>
  <si>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</si>
  <si>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</si>
  <si>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</si>
  <si>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</si>
  <si>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</si>
  <si>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</si>
  <si>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</si>
  <si>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</si>
  <si>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</si>
  <si>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</si>
  <si>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</si>
  <si>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</si>
  <si>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</si>
  <si>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</si>
  <si>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</si>
  <si>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</si>
  <si>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</si>
  <si>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</si>
  <si>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</si>
  <si>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</si>
  <si>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</si>
  <si>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</si>
  <si>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</si>
  <si>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</si>
  <si>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</si>
  <si>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</si>
  <si>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</si>
  <si>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</si>
  <si>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</si>
  <si>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</si>
  <si>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</si>
  <si>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</si>
  <si>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</si>
  <si>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</si>
  <si>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</si>
  <si>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</si>
  <si>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</si>
  <si>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</si>
  <si>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</si>
  <si>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</si>
  <si>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</si>
  <si>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</si>
  <si>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</si>
  <si>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</si>
  <si>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</si>
  <si>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</si>
  <si>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</si>
  <si>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</si>
  <si>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</si>
  <si>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</si>
  <si>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</si>
  <si>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</si>
  <si>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</si>
  <si>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</si>
  <si>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</si>
  <si>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</si>
  <si>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</si>
  <si>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</si>
  <si>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</si>
  <si>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</si>
  <si>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</si>
  <si>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</si>
  <si>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</si>
  <si>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</si>
  <si>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</si>
  <si>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</si>
  <si>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</si>
  <si>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</si>
  <si>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</si>
  <si>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</si>
  <si>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</si>
  <si>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</si>
  <si>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</si>
  <si>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</si>
  <si>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</si>
  <si>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</si>
  <si>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</si>
  <si>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</si>
  <si>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</si>
  <si>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</si>
  <si>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</si>
  <si>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</si>
  <si>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</si>
  <si>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</si>
  <si>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</si>
  <si>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</si>
  <si>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</si>
  <si>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</si>
  <si>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</si>
  <si>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</si>
  <si>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</si>
  <si>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</si>
  <si>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</si>
  <si>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</si>
  <si>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</si>
  <si>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</si>
  <si>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</si>
  <si>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</si>
  <si>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</si>
  <si>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</si>
  <si>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</si>
  <si>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</si>
  <si>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</si>
  <si>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</si>
  <si>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</si>
  <si>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</si>
  <si>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</si>
  <si>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</si>
  <si>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</si>
  <si>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</si>
  <si>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</si>
  <si>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</si>
  <si>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</si>
  <si>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</si>
  <si>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</si>
  <si>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</si>
  <si>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</si>
  <si>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</si>
  <si>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</si>
  <si>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</si>
  <si>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</si>
  <si>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</si>
  <si>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</si>
  <si>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</si>
  <si>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</si>
  <si>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</si>
  <si>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</si>
  <si>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</si>
  <si>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</si>
  <si>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</si>
  <si>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</si>
  <si>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</si>
  <si>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</si>
  <si>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</si>
  <si>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</si>
  <si>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</si>
  <si>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</si>
  <si>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</si>
  <si>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</si>
  <si>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</si>
  <si>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</si>
  <si>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</si>
  <si>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</si>
  <si>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</si>
  <si>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</si>
  <si>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</si>
  <si>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</si>
  <si>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</si>
  <si>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</si>
  <si>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</si>
  <si>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</si>
  <si>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</si>
  <si>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</si>
  <si>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</si>
  <si>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</si>
  <si>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</si>
  <si>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</si>
  <si>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</si>
  <si>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</si>
  <si>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</si>
  <si>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</si>
  <si>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</si>
  <si>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</si>
  <si>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</si>
  <si>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</si>
  <si>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</si>
  <si>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</si>
  <si>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</si>
  <si>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</si>
  <si>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</si>
  <si>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</si>
  <si>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</si>
  <si>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</si>
  <si>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</si>
  <si>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</si>
  <si>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</si>
  <si>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</si>
  <si>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</si>
  <si>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</si>
  <si>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</si>
  <si>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</si>
  <si>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</si>
  <si>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</si>
  <si>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</si>
  <si>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</si>
  <si>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</si>
  <si>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</si>
  <si>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</si>
  <si>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</si>
  <si>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</si>
  <si>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</si>
  <si>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</si>
  <si>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</si>
  <si>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</si>
  <si>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</si>
  <si>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</si>
  <si>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</si>
  <si>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</si>
  <si>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</si>
  <si>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</si>
  <si>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</si>
  <si>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</si>
  <si>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</si>
  <si>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</si>
  <si>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</si>
  <si>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</si>
  <si>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</si>
  <si>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</si>
  <si>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</si>
  <si>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</si>
  <si>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</si>
  <si>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</si>
  <si>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</si>
  <si>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</si>
  <si>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</si>
  <si>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</si>
  <si>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</si>
  <si>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</si>
  <si>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</si>
  <si>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</si>
  <si>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</si>
  <si>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</si>
  <si>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</si>
  <si>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</si>
  <si>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</si>
  <si>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</si>
  <si>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</si>
  <si>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</si>
  <si>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</si>
  <si>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</si>
  <si>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</si>
  <si>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</si>
  <si>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</si>
  <si>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</si>
  <si>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</si>
  <si>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</si>
  <si>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</si>
  <si>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</si>
  <si>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</si>
  <si>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</si>
  <si>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</si>
  <si>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</si>
  <si>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</si>
  <si>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</si>
  <si>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</si>
  <si>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</si>
  <si>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</si>
  <si>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</si>
  <si>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</si>
  <si>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</si>
  <si>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</si>
  <si>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</si>
  <si>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</si>
  <si>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</si>
  <si>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</si>
  <si>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</si>
  <si>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</si>
  <si>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</si>
  <si>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</si>
  <si>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</si>
  <si>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</si>
  <si>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</si>
  <si>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</si>
  <si>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</si>
  <si>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</si>
  <si>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</si>
  <si>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</si>
  <si>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</si>
  <si>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</si>
  <si>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</si>
  <si>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</si>
  <si>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</si>
  <si>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</si>
  <si>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</si>
  <si>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</si>
  <si>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</si>
  <si>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</si>
  <si>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</si>
  <si>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</si>
  <si>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</si>
  <si>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</si>
  <si>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</si>
  <si>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</si>
  <si>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</si>
  <si>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</si>
  <si>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</si>
  <si>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</si>
  <si>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</si>
  <si>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</si>
  <si>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</si>
  <si>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</si>
  <si>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</si>
  <si>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</si>
  <si>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</si>
  <si>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</si>
  <si>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</si>
  <si>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</si>
  <si>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</si>
  <si>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</si>
  <si>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</si>
  <si>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</si>
  <si>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</si>
  <si>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</si>
  <si>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</si>
  <si>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</si>
  <si>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</si>
  <si>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</si>
  <si>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</si>
  <si>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</si>
  <si>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</si>
  <si>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</si>
  <si>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</si>
  <si>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</si>
  <si>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</si>
  <si>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</si>
  <si>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</si>
  <si>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</si>
  <si>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</si>
  <si>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</si>
  <si>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</si>
  <si>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</si>
  <si>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</si>
  <si>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</si>
  <si>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</si>
  <si>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</si>
  <si>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</si>
  <si>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</si>
  <si>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</si>
  <si>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</si>
  <si>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</si>
  <si>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</si>
  <si>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</si>
  <si>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</si>
  <si>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</si>
  <si>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</si>
  <si>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</si>
  <si>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</si>
  <si>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</si>
  <si>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</si>
  <si>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</si>
  <si>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</si>
  <si>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</si>
  <si>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</si>
  <si>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</si>
  <si>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</si>
  <si>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</si>
  <si>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</si>
  <si>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</si>
  <si>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</si>
  <si>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</si>
  <si>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</si>
  <si>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</si>
  <si>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</si>
  <si>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</si>
  <si>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</si>
  <si>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</si>
  <si>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</si>
  <si>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</si>
  <si>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</si>
  <si>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</si>
  <si>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</si>
  <si>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</si>
  <si>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</si>
  <si>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</si>
  <si>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</si>
  <si>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</si>
  <si>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</si>
  <si>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</si>
  <si>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</si>
  <si>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</si>
  <si>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</si>
  <si>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</si>
  <si>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</si>
  <si>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</si>
  <si>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</si>
  <si>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</si>
  <si>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</si>
  <si>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</si>
  <si>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</si>
  <si>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</si>
  <si>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</si>
  <si>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</si>
  <si>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</si>
  <si>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</si>
  <si>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</si>
  <si>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</si>
  <si>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</si>
  <si>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</si>
  <si>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</si>
  <si>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</si>
  <si>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</si>
  <si>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</si>
  <si>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</si>
  <si>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</si>
  <si>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</si>
  <si>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</si>
  <si>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</si>
  <si>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</si>
  <si>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</si>
  <si>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</si>
  <si>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</si>
  <si>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</si>
  <si>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</si>
  <si>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</si>
  <si>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</si>
  <si>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</si>
  <si>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</si>
  <si>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</si>
  <si>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</si>
  <si>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</si>
  <si>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</si>
  <si>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</si>
  <si>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</si>
  <si>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</si>
  <si>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</si>
  <si>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</si>
  <si>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</si>
  <si>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</si>
  <si>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</si>
  <si>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</si>
  <si>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</si>
  <si>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</si>
  <si>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</si>
  <si>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</si>
  <si>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</si>
  <si>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</si>
  <si>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</si>
  <si>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</si>
  <si>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</si>
  <si>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</si>
  <si>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</si>
  <si>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</si>
  <si>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</si>
  <si>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</si>
  <si>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</si>
  <si>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</si>
  <si>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</si>
  <si>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</si>
  <si>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</si>
  <si>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</si>
  <si>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</si>
  <si>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</si>
  <si>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</si>
  <si>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</si>
  <si>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</si>
  <si>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</si>
  <si>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</si>
  <si>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</si>
  <si>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</si>
  <si>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</si>
  <si>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</si>
  <si>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</si>
  <si>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</si>
  <si>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</si>
  <si>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</si>
  <si>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</si>
  <si>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</si>
  <si>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</si>
  <si>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</si>
  <si>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</si>
  <si>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</si>
  <si>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</si>
  <si>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</si>
  <si>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</si>
  <si>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</si>
  <si>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</si>
  <si>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</si>
  <si>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</si>
  <si>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</si>
  <si>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</si>
  <si>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</si>
  <si>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</si>
  <si>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</si>
  <si>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</si>
  <si>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</si>
  <si>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</si>
  <si>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</si>
  <si>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</si>
  <si>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</si>
  <si>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</si>
  <si>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</si>
  <si>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</si>
  <si>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</si>
  <si>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</si>
  <si>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</si>
  <si>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</si>
  <si>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</si>
  <si>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</si>
  <si>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</si>
  <si>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</si>
  <si>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</si>
  <si>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</si>
  <si>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</si>
  <si>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</si>
  <si>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</si>
  <si>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</si>
  <si>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</si>
  <si>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</si>
  <si>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</si>
  <si>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</si>
  <si>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</si>
  <si>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</si>
  <si>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</si>
  <si>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</si>
  <si>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</si>
  <si>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</si>
  <si>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</si>
  <si>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</si>
  <si>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</si>
  <si>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</si>
  <si>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</si>
  <si>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</si>
  <si>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</si>
  <si>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</si>
  <si>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</si>
  <si>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</si>
  <si>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</si>
  <si>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</si>
  <si>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</si>
  <si>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</si>
  <si>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</si>
  <si>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</si>
  <si>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</si>
  <si>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</si>
  <si>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</si>
  <si>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</si>
  <si>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</si>
  <si>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</si>
  <si>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</si>
  <si>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</si>
  <si>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</si>
  <si>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</si>
  <si>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</si>
  <si>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</si>
  <si>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</si>
  <si>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</si>
  <si>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</si>
  <si>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</si>
  <si>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</si>
  <si>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</si>
  <si>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</si>
  <si>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</si>
  <si>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</si>
  <si>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</si>
  <si>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</si>
  <si>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</si>
  <si>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</si>
  <si>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</si>
  <si>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</si>
  <si>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</si>
  <si>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</si>
  <si>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</si>
  <si>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</si>
  <si>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</si>
  <si>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</si>
  <si>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</si>
  <si>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</si>
  <si>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</si>
  <si>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</si>
  <si>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</si>
  <si>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</si>
  <si>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</si>
  <si>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</si>
  <si>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</si>
  <si>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</si>
  <si>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</si>
  <si>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</si>
  <si>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</si>
  <si>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</si>
  <si>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</si>
  <si>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</si>
  <si>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</si>
  <si>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</si>
  <si>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</si>
  <si>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</si>
  <si>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</si>
  <si>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</si>
  <si>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</si>
  <si>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</si>
  <si>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</si>
  <si>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</si>
  <si>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</si>
  <si>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</si>
  <si>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</si>
  <si>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</si>
  <si>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</si>
  <si>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</si>
  <si>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</si>
  <si>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</si>
  <si>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</si>
  <si>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</si>
  <si>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</si>
  <si>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</si>
  <si>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</si>
  <si>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</si>
  <si>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</si>
  <si>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</si>
  <si>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</si>
  <si>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</si>
  <si>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</si>
  <si>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</si>
  <si>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</si>
  <si>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</si>
  <si>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</si>
  <si>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</si>
  <si>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</si>
  <si>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</si>
  <si>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</si>
  <si>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</si>
  <si>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</si>
  <si>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</si>
  <si>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</si>
  <si>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</si>
  <si>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</si>
  <si>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</si>
  <si>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</si>
  <si>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</si>
  <si>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</si>
  <si>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</si>
  <si>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</si>
  <si>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</si>
  <si>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</si>
  <si>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</si>
  <si>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</si>
  <si>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</si>
  <si>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</si>
  <si>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</si>
  <si>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</si>
  <si>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</si>
  <si>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</si>
  <si>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</si>
  <si>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</si>
  <si>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</si>
  <si>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</si>
  <si>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</si>
  <si>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</si>
  <si>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</si>
  <si>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</si>
  <si>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</si>
  <si>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</si>
  <si>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</si>
  <si>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</si>
  <si>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</si>
  <si>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</si>
  <si>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</si>
  <si>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</si>
  <si>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</si>
  <si>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</si>
  <si>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</si>
  <si>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</si>
  <si>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</si>
  <si>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</si>
  <si>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</si>
  <si>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</si>
  <si>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</si>
  <si>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</si>
  <si>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</si>
  <si>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</si>
  <si>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</si>
  <si>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</si>
  <si>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</si>
  <si>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</si>
  <si>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</si>
  <si>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</si>
  <si>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</si>
  <si>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</si>
  <si>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</si>
  <si>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</si>
  <si>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</si>
  <si>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</si>
  <si>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</si>
  <si>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</si>
  <si>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</si>
  <si>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</si>
  <si>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</si>
  <si>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</si>
  <si>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</si>
  <si>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</si>
  <si>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</si>
  <si>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</si>
  <si>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</si>
  <si>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</si>
  <si>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</si>
  <si>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</si>
  <si>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</si>
  <si>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</si>
  <si>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</si>
  <si>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</si>
  <si>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</si>
  <si>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</si>
  <si>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</si>
  <si>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</si>
  <si>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</si>
  <si>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</si>
  <si>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</si>
  <si>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</si>
  <si>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</si>
  <si>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</si>
  <si>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</si>
  <si>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</si>
  <si>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</si>
  <si>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</si>
  <si>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</si>
  <si>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</si>
  <si>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</si>
  <si>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</si>
  <si>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</si>
  <si>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</si>
  <si>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</si>
  <si>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</si>
  <si>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</si>
  <si>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</si>
  <si>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</si>
  <si>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</si>
  <si>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</si>
  <si>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</si>
  <si>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</si>
  <si>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</si>
  <si>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</si>
  <si>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</si>
  <si>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</si>
  <si>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</si>
  <si>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</si>
  <si>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</si>
  <si>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</si>
  <si>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</si>
  <si>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</si>
  <si>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</si>
  <si>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</si>
  <si>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</si>
  <si>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</si>
  <si>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</si>
  <si>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</si>
  <si>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</si>
  <si>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</si>
  <si>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</si>
  <si>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</si>
  <si>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</si>
  <si>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</si>
  <si>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</si>
  <si>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</si>
  <si>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</si>
  <si>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</si>
  <si>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</si>
  <si>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</si>
  <si>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</si>
  <si>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</si>
  <si>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</si>
  <si>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</si>
  <si>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</si>
  <si>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</si>
  <si>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</si>
  <si>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</si>
  <si>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</si>
  <si>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</si>
  <si>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</si>
  <si>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</si>
  <si>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</si>
  <si>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</si>
  <si>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</si>
  <si>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</si>
  <si>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</si>
  <si>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</si>
  <si>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</si>
  <si>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</si>
  <si>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</si>
  <si>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</si>
  <si>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</si>
  <si>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</si>
  <si>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</si>
  <si>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</si>
  <si>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</si>
  <si>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</si>
  <si>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</si>
  <si>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</si>
  <si>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</si>
  <si>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</si>
  <si>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</si>
  <si>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</si>
  <si>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</si>
  <si>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</si>
  <si>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</si>
  <si>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</si>
  <si>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</si>
  <si>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</si>
  <si>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</si>
  <si>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</si>
  <si>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</si>
  <si>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</si>
  <si>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</si>
  <si>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</si>
  <si>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</si>
  <si>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</si>
  <si>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</si>
  <si>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</si>
  <si>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</si>
  <si>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</si>
  <si>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</si>
  <si>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</si>
  <si>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</si>
  <si>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</si>
  <si>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</si>
  <si>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</si>
  <si>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</si>
  <si>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</si>
  <si>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</si>
  <si>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</si>
  <si>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</si>
  <si>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</si>
  <si>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</si>
  <si>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</si>
  <si>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</si>
  <si>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</si>
  <si>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</si>
  <si>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</si>
  <si>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</si>
  <si>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</si>
  <si>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</si>
  <si>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</si>
  <si>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</si>
  <si>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</si>
  <si>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</si>
  <si>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</si>
  <si>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</si>
  <si>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</si>
  <si>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</si>
  <si>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</si>
  <si>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</si>
  <si>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</si>
  <si>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</si>
  <si>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</si>
  <si>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</si>
  <si>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</si>
  <si>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</si>
  <si>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</si>
  <si>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</si>
  <si>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</si>
  <si>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</si>
  <si>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</si>
  <si>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</si>
  <si>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</si>
  <si>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</si>
  <si>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</si>
  <si>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</si>
  <si>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</si>
  <si>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</si>
  <si>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</si>
  <si>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</si>
  <si>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</si>
  <si>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</si>
  <si>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</si>
  <si>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</si>
  <si>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</si>
  <si>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</si>
  <si>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</si>
  <si>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</si>
  <si>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</si>
  <si>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</si>
  <si>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</si>
  <si>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</si>
  <si>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</si>
  <si>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</si>
  <si>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</si>
  <si>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</si>
  <si>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</si>
  <si>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</si>
  <si>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</si>
  <si>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</si>
  <si>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</si>
  <si>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</si>
  <si>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</si>
  <si>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</si>
  <si>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</si>
  <si>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</si>
  <si>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</si>
  <si>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</si>
  <si>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</si>
  <si>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</si>
  <si>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</si>
  <si>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</si>
  <si>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</si>
  <si>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</si>
  <si>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</si>
  <si>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</si>
  <si>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</si>
  <si>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</si>
  <si>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</si>
  <si>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</si>
  <si>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</si>
  <si>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</si>
  <si>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</si>
  <si>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</si>
  <si>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</si>
  <si>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</si>
  <si>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</si>
  <si>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</si>
  <si>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</si>
  <si>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</si>
  <si>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</si>
  <si>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</si>
  <si>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</si>
  <si>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</si>
  <si>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</si>
  <si>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</si>
  <si>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</si>
  <si>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</si>
  <si>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</si>
  <si>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</si>
  <si>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</si>
  <si>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</si>
  <si>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</si>
  <si>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</si>
  <si>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</si>
  <si>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</si>
  <si>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</si>
  <si>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</si>
  <si>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</si>
  <si>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</si>
  <si>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</si>
  <si>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</si>
  <si>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</si>
  <si>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</si>
  <si>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</si>
  <si>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</si>
  <si>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</si>
  <si>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</si>
  <si>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</si>
  <si>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</si>
  <si>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</si>
  <si>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</si>
  <si>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</si>
  <si>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</si>
  <si>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</si>
  <si>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</si>
  <si>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</si>
  <si>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</si>
  <si>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</si>
  <si>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</si>
  <si>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</si>
  <si>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</si>
  <si>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</si>
  <si>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</si>
  <si>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</si>
  <si>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</si>
  <si>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</si>
  <si>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</si>
  <si>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</si>
  <si>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</si>
  <si>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</si>
  <si>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</si>
  <si>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</si>
  <si>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</si>
  <si>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</si>
  <si>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</si>
  <si>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</si>
  <si>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</si>
  <si>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</si>
  <si>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</si>
  <si>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</si>
  <si>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</si>
  <si>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</si>
  <si>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</si>
  <si>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</si>
  <si>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</si>
  <si>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</si>
  <si>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</si>
  <si>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</si>
  <si>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</si>
  <si>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</si>
  <si>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</si>
  <si>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</si>
  <si>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</si>
  <si>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</si>
  <si>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</si>
  <si>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</si>
  <si>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</si>
  <si>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</si>
  <si>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</si>
  <si>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</si>
  <si>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</si>
  <si>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</si>
  <si>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</si>
  <si>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</si>
  <si>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</si>
  <si>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</si>
  <si>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</si>
  <si>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</si>
  <si>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</si>
  <si>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</si>
  <si>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</si>
  <si>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</si>
  <si>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</si>
  <si>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</si>
  <si>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</si>
  <si>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</si>
  <si>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</si>
  <si>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</si>
  <si>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</si>
  <si>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</si>
  <si>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</si>
  <si>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</si>
  <si>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</si>
  <si>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</si>
  <si>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</si>
  <si>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</si>
  <si>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</si>
  <si>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</si>
  <si>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</si>
  <si>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</si>
  <si>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</si>
  <si>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</si>
  <si>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</si>
  <si>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</si>
  <si>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</si>
  <si>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</si>
  <si>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</si>
  <si>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</si>
  <si>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</si>
  <si>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</si>
  <si>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</si>
  <si>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</si>
  <si>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</si>
  <si>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</si>
  <si>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</si>
  <si>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</si>
  <si>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</si>
  <si>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</si>
  <si>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</si>
  <si>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</si>
  <si>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</si>
  <si>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</si>
  <si>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</si>
  <si>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</si>
  <si>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</si>
  <si>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</si>
  <si>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</si>
  <si>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</si>
  <si>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</si>
  <si>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</si>
  <si>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</si>
  <si>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</si>
  <si>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</si>
  <si>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</si>
  <si>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</si>
  <si>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</si>
  <si>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</si>
  <si>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</si>
  <si>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</si>
  <si>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</si>
  <si>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</si>
  <si>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</si>
  <si>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</si>
  <si>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</si>
  <si>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</si>
  <si>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</si>
  <si>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</si>
  <si>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</si>
  <si>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</si>
  <si>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</si>
  <si>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</si>
  <si>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</si>
  <si>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</si>
  <si>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</si>
  <si>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</si>
  <si>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</si>
  <si>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</si>
  <si>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</si>
  <si>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</si>
  <si>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</si>
  <si>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</si>
  <si>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</si>
  <si>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</si>
  <si>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</si>
  <si>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</si>
  <si>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</si>
  <si>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</si>
  <si>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</si>
  <si>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</si>
  <si>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</si>
  <si>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</si>
  <si>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</si>
  <si>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</si>
  <si>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</si>
  <si>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</si>
  <si>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</si>
  <si>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</si>
  <si>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</si>
  <si>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</si>
  <si>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</si>
  <si>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</si>
  <si>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</si>
  <si>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</si>
  <si>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</si>
  <si>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</si>
  <si>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</si>
  <si>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</si>
  <si>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</si>
  <si>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</si>
  <si>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</si>
  <si>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</si>
  <si>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</si>
  <si>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</si>
  <si>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</si>
  <si>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</si>
  <si>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</si>
  <si>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</si>
  <si>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</si>
  <si>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</si>
  <si>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</si>
  <si>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</si>
  <si>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</si>
  <si>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</si>
  <si>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</si>
  <si>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</si>
  <si>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</si>
  <si>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</si>
  <si>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</si>
  <si>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</si>
  <si>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</si>
  <si>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</si>
  <si>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</si>
  <si>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</si>
  <si>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</si>
  <si>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</si>
  <si>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</si>
  <si>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</si>
  <si>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</si>
  <si>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</si>
  <si>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</si>
  <si>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</si>
  <si>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</si>
  <si>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</si>
  <si>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</si>
  <si>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</si>
  <si>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</si>
  <si>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</si>
  <si>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</si>
  <si>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</si>
  <si>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</si>
  <si>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</si>
  <si>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</si>
  <si>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</si>
  <si>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</si>
  <si>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</si>
  <si>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</si>
  <si>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</si>
  <si>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</si>
  <si>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</si>
  <si>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</si>
  <si>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</si>
  <si>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</si>
  <si>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</si>
  <si>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</si>
  <si>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</si>
  <si>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</si>
  <si>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</si>
  <si>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</si>
  <si>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</si>
  <si>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</si>
  <si>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</si>
  <si>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</si>
  <si>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</si>
  <si>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</si>
  <si>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</si>
  <si>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</si>
  <si>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</si>
  <si>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</si>
  <si>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</si>
  <si>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</si>
  <si>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</si>
  <si>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</si>
  <si>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</si>
  <si>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</si>
  <si>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</si>
  <si>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</si>
  <si>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</si>
  <si>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</si>
  <si>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</si>
  <si>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</si>
  <si>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</si>
  <si>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</si>
  <si>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</si>
  <si>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</si>
  <si>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</si>
  <si>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</si>
  <si>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</si>
  <si>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</si>
  <si>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</si>
  <si>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</si>
  <si>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</si>
  <si>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</si>
  <si>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</si>
  <si>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</si>
  <si>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</si>
  <si>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</si>
  <si>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</si>
  <si>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</si>
  <si>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</si>
  <si>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</si>
  <si>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</si>
  <si>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</si>
  <si>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</si>
  <si>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</si>
  <si>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</si>
  <si>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</si>
  <si>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</si>
  <si>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</si>
  <si>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</si>
  <si>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</si>
  <si>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</si>
  <si>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</si>
  <si>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</si>
  <si>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</si>
  <si>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</si>
  <si>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</si>
  <si>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</si>
  <si>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</si>
  <si>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</si>
  <si>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</si>
  <si>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</si>
  <si>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</si>
  <si>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</si>
  <si>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</si>
  <si>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</si>
  <si>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</si>
  <si>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</si>
  <si>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</si>
  <si>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</si>
  <si>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</si>
  <si>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</si>
  <si>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</si>
  <si>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</si>
  <si>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</si>
  <si>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</si>
  <si>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</si>
  <si>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</si>
  <si>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</si>
  <si>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</si>
  <si>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</si>
  <si>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</si>
  <si>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</si>
  <si>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</si>
  <si>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</si>
  <si>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</si>
  <si>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</si>
  <si>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</si>
  <si>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</si>
  <si>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</si>
  <si>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</si>
  <si>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</si>
  <si>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</si>
  <si>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</si>
  <si>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</si>
  <si>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</si>
  <si>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</si>
  <si>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</si>
  <si>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</si>
  <si>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</si>
  <si>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</si>
  <si>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</si>
  <si>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</si>
  <si>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</si>
  <si>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</si>
  <si>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</si>
  <si>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</si>
  <si>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</si>
  <si>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</si>
  <si>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</si>
  <si>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</si>
  <si>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</si>
  <si>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</si>
  <si>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</si>
  <si>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</si>
  <si>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</si>
  <si>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</si>
  <si>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</si>
  <si>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</si>
  <si>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</si>
  <si>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</si>
  <si>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</si>
  <si>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</si>
  <si>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</si>
  <si>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</si>
  <si>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</si>
  <si>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</si>
  <si>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</si>
  <si>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</si>
  <si>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</si>
  <si>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</si>
  <si>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</si>
  <si>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</si>
  <si>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</si>
  <si>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</si>
  <si>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</si>
  <si>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</si>
  <si>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</si>
  <si>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</si>
  <si>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</si>
  <si>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</si>
  <si>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</si>
  <si>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</si>
  <si>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</si>
  <si>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</si>
  <si>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</si>
  <si>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</si>
  <si>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</si>
  <si>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</si>
  <si>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</si>
  <si>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</si>
  <si>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</si>
  <si>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</si>
  <si>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</si>
  <si>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</si>
  <si>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</si>
  <si>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</si>
  <si>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</si>
  <si>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</si>
  <si>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</si>
  <si>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</si>
  <si>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</si>
  <si>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</si>
  <si>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</si>
  <si>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</si>
  <si>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</si>
  <si>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</si>
  <si>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</si>
  <si>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</si>
  <si>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</si>
  <si>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</si>
  <si>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</si>
  <si>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</si>
  <si>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</si>
  <si>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</si>
  <si>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</si>
  <si>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</si>
  <si>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</si>
  <si>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</si>
  <si>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</si>
  <si>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</si>
  <si>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</si>
  <si>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</si>
  <si>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</si>
  <si>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</si>
  <si>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</si>
  <si>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</si>
  <si>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</si>
  <si>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</si>
  <si>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</si>
  <si>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</si>
  <si>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</si>
  <si>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</si>
  <si>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</si>
  <si>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</si>
  <si>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</si>
  <si>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</si>
  <si>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</si>
  <si>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</si>
  <si>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</si>
  <si>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</si>
  <si>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</si>
  <si>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</si>
  <si>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</si>
  <si>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</si>
  <si>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</si>
  <si>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</si>
  <si>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</si>
  <si>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</si>
  <si>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</si>
  <si>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</si>
  <si>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</si>
  <si>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</si>
  <si>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</si>
  <si>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</si>
  <si>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</si>
  <si>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</si>
  <si>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</si>
  <si>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</si>
  <si>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</si>
  <si>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</si>
  <si>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</si>
  <si>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</si>
  <si>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</si>
  <si>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</si>
  <si>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</si>
  <si>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</si>
  <si>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</si>
  <si>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</si>
  <si>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</si>
  <si>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</si>
  <si>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</si>
  <si>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</si>
  <si>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</si>
  <si>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</si>
  <si>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</si>
  <si>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</si>
  <si>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</si>
  <si>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</si>
  <si>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</si>
  <si>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</si>
  <si>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</si>
  <si>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</si>
  <si>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</si>
  <si>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</si>
  <si>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</si>
  <si>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</si>
  <si>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</si>
  <si>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</si>
  <si>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</si>
  <si>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</si>
  <si>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</si>
  <si>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</si>
  <si>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</si>
  <si>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</si>
  <si>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</si>
  <si>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</si>
  <si>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</si>
  <si>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</si>
  <si>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</si>
  <si>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</si>
  <si>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</si>
  <si>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</si>
  <si>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</si>
  <si>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</si>
  <si>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</si>
  <si>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</si>
  <si>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</si>
  <si>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</si>
  <si>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</si>
  <si>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</si>
  <si>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</si>
  <si>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</si>
  <si>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</si>
  <si>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</si>
  <si>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</si>
  <si>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</si>
  <si>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</si>
  <si>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</si>
  <si>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</si>
  <si>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</si>
  <si>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</si>
  <si>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</si>
  <si>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</si>
  <si>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</si>
  <si>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</si>
  <si>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</si>
  <si>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</si>
  <si>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</si>
  <si>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</si>
  <si>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</si>
  <si>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</si>
  <si>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</si>
  <si>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</si>
  <si>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</si>
  <si>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</si>
  <si>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</si>
  <si>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</si>
  <si>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</si>
  <si>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</si>
  <si>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</si>
  <si>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</si>
  <si>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</si>
  <si>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</si>
  <si>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</si>
  <si>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</si>
  <si>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</si>
  <si>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</si>
  <si>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</si>
  <si>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</si>
  <si>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</si>
  <si>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</si>
  <si>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</si>
  <si>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</si>
  <si>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</si>
  <si>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</si>
  <si>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</si>
  <si>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</si>
  <si>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</si>
  <si>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</si>
  <si>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</si>
  <si>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</si>
  <si>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</si>
  <si>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</si>
  <si>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</si>
  <si>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</si>
  <si>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</si>
  <si>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</si>
  <si>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</si>
  <si>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</si>
  <si>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</si>
  <si>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</si>
  <si>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</si>
  <si>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</si>
  <si>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</si>
  <si>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</si>
  <si>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</si>
  <si>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</si>
  <si>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</si>
  <si>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</si>
  <si>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</si>
  <si>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</si>
  <si>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</si>
  <si>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</si>
  <si>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</si>
  <si>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</si>
  <si>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</si>
  <si>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</si>
  <si>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</si>
  <si>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</si>
  <si>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</si>
  <si>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</si>
  <si>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</si>
  <si>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</si>
  <si>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</si>
  <si>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</si>
  <si>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</si>
  <si>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</si>
  <si>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</si>
  <si>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</si>
  <si>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</si>
  <si>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</si>
  <si>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</si>
  <si>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</si>
  <si>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</si>
  <si>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</si>
  <si>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</si>
  <si>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</si>
  <si>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</si>
  <si>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</si>
  <si>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</si>
  <si>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</si>
  <si>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</si>
  <si>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</si>
  <si>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</si>
  <si>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</si>
  <si>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</si>
  <si>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</si>
  <si>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</si>
  <si>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</si>
  <si>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</si>
  <si>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</si>
  <si>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</si>
  <si>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</si>
  <si>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</si>
  <si>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</si>
  <si>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</si>
  <si>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</si>
  <si>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</si>
  <si>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</si>
  <si>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</si>
  <si>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</si>
  <si>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</si>
  <si>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</si>
  <si>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</si>
  <si>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</si>
  <si>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</si>
  <si>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</si>
  <si>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</si>
  <si>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</si>
  <si>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</si>
  <si>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</si>
  <si>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</si>
  <si>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</si>
  <si>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</si>
  <si>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</si>
  <si>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</si>
  <si>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</si>
  <si>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</si>
  <si>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</si>
  <si>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</si>
  <si>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</si>
  <si>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</si>
  <si>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</si>
  <si>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</si>
  <si>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</si>
  <si>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</si>
  <si>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</si>
  <si>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</si>
  <si>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</si>
  <si>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</si>
  <si>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</si>
  <si>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</si>
  <si>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</si>
  <si>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</si>
  <si>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</si>
  <si>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</si>
  <si>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</si>
  <si>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</si>
  <si>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</si>
  <si>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</si>
  <si>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</si>
  <si>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</si>
  <si>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</si>
  <si>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</si>
  <si>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</si>
  <si>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</si>
  <si>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</si>
  <si>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</si>
  <si>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</si>
  <si>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</si>
  <si>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</si>
  <si>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</si>
  <si>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</si>
  <si>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</si>
  <si>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</si>
  <si>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</si>
  <si>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</si>
  <si>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</si>
  <si>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</si>
  <si>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</si>
  <si>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</si>
  <si>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</si>
  <si>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</si>
  <si>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</si>
  <si>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</si>
  <si>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</si>
  <si>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</si>
  <si>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</si>
  <si>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</si>
  <si>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</si>
  <si>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</si>
  <si>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</si>
  <si>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</si>
  <si>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</si>
  <si>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</si>
  <si>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</si>
  <si>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</si>
  <si>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</si>
  <si>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</si>
  <si>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</si>
  <si>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</si>
  <si>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</si>
  <si>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</si>
  <si>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</si>
  <si>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</si>
  <si>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</si>
  <si>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</si>
  <si>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</si>
  <si>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</si>
  <si>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</si>
  <si>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</si>
  <si>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</si>
  <si>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</si>
  <si>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</si>
  <si>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</si>
  <si>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</si>
  <si>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</si>
  <si>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</si>
  <si>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</si>
  <si>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</si>
  <si>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</si>
  <si>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</si>
  <si>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</si>
  <si>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</si>
  <si>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</si>
  <si>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</si>
  <si>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</si>
  <si>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</si>
  <si>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</si>
  <si>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</si>
  <si>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</si>
  <si>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</si>
  <si>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</si>
  <si>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</si>
  <si>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</si>
  <si>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</si>
  <si>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</si>
  <si>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</si>
  <si>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</si>
  <si>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</si>
  <si>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</si>
  <si>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</si>
  <si>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</si>
  <si>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</si>
  <si>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</si>
  <si>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</si>
  <si>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</si>
  <si>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</si>
  <si>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</si>
  <si>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</si>
  <si>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</si>
  <si>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</si>
  <si>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</si>
  <si>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</si>
  <si>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</si>
  <si>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</si>
  <si>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</si>
  <si>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</si>
  <si>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</si>
  <si>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</si>
  <si>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</si>
  <si>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</si>
  <si>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</si>
  <si>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</si>
  <si>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</si>
  <si>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</si>
  <si>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</si>
  <si>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</si>
  <si>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</si>
  <si>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</si>
  <si>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</si>
  <si>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</si>
  <si>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</si>
  <si>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</si>
  <si>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</si>
  <si>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</si>
  <si>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</si>
  <si>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</si>
  <si>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</si>
  <si>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</si>
  <si>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</si>
  <si>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</si>
  <si>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</si>
  <si>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</si>
  <si>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</si>
  <si>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</si>
  <si>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</si>
  <si>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</si>
  <si>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</si>
  <si>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</si>
  <si>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</si>
  <si>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</si>
  <si>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</si>
  <si>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</si>
  <si>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</si>
  <si>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</si>
  <si>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</si>
  <si>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</si>
  <si>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</si>
  <si>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</si>
  <si>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</si>
  <si>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</si>
  <si>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</si>
  <si>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</si>
  <si>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</si>
  <si>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</si>
  <si>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</si>
  <si>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</si>
  <si>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</si>
  <si>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</si>
  <si>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</si>
  <si>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</si>
  <si>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</si>
  <si>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</si>
  <si>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</si>
  <si>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</si>
  <si>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</si>
  <si>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</si>
  <si>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</si>
  <si>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</si>
  <si>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</si>
  <si>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</si>
  <si>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</si>
  <si>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</si>
  <si>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</si>
  <si>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</si>
  <si>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</si>
  <si>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</si>
  <si>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</si>
  <si>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</si>
  <si>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</si>
  <si>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</si>
  <si>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</si>
  <si>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</si>
  <si>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</si>
  <si>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</si>
  <si>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</si>
  <si>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</si>
  <si>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</si>
  <si>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</si>
  <si>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</si>
  <si>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</si>
  <si>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</si>
  <si>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</si>
  <si>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</si>
  <si>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</si>
  <si>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</si>
  <si>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</si>
  <si>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</si>
  <si>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</si>
  <si>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</si>
  <si>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</si>
  <si>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</si>
  <si>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</si>
  <si>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</si>
  <si>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</si>
  <si>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</si>
  <si>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</si>
  <si>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</si>
  <si>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</si>
  <si>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</si>
  <si>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</si>
  <si>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</si>
  <si>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</si>
  <si>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</si>
  <si>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</si>
  <si>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</si>
  <si>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</si>
  <si>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</si>
  <si>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</si>
  <si>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</si>
  <si>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</si>
  <si>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</si>
  <si>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</si>
  <si>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</si>
  <si>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</si>
  <si>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</si>
  <si>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</si>
  <si>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</si>
  <si>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</si>
  <si>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</si>
  <si>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</si>
  <si>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</si>
  <si>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</si>
  <si>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</si>
  <si>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</si>
  <si>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</si>
  <si>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</si>
  <si>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</si>
  <si>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</si>
  <si>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</si>
  <si>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</si>
  <si>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</si>
  <si>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</si>
  <si>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</si>
  <si>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</si>
  <si>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</si>
  <si>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</si>
  <si>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</si>
  <si>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</si>
  <si>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</si>
  <si>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</si>
  <si>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</si>
  <si>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</si>
  <si>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</si>
  <si>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</si>
  <si>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</si>
  <si>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</si>
  <si>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</si>
  <si>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</si>
  <si>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</si>
  <si>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</si>
  <si>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</si>
  <si>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</si>
  <si>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</si>
  <si>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</si>
  <si>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</si>
  <si>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</si>
  <si>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</si>
  <si>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</si>
  <si>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</si>
  <si>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</si>
  <si>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</si>
  <si>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</si>
  <si>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</si>
  <si>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</si>
  <si>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</si>
  <si>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</si>
  <si>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</si>
  <si>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</si>
  <si>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</si>
  <si>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</si>
  <si>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</si>
  <si>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</si>
  <si>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</si>
  <si>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</si>
  <si>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</si>
  <si>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</si>
  <si>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</si>
  <si>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</si>
  <si>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</si>
  <si>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</si>
  <si>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</si>
  <si>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</si>
  <si>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</si>
  <si>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</si>
  <si>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</si>
  <si>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</si>
  <si>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</si>
  <si>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</si>
  <si>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</si>
  <si>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</si>
  <si>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</si>
  <si>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</si>
  <si>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</si>
  <si>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</si>
  <si>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</si>
  <si>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</si>
  <si>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</si>
  <si>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</si>
  <si>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</si>
  <si>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</si>
  <si>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</si>
  <si>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</si>
  <si>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</si>
  <si>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</si>
  <si>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</si>
  <si>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</si>
  <si>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</si>
  <si>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</si>
  <si>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</si>
  <si>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</si>
  <si>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</si>
  <si>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</si>
  <si>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</si>
  <si>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</si>
  <si>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</si>
  <si>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</si>
  <si>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</si>
  <si>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</si>
  <si>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</si>
  <si>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</si>
  <si>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</si>
  <si>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</si>
  <si>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</si>
  <si>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</si>
  <si>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</si>
  <si>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</si>
  <si>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</si>
  <si>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</si>
  <si>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</si>
  <si>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</si>
  <si>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</si>
  <si>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</si>
  <si>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</si>
  <si>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</si>
  <si>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</si>
  <si>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</si>
  <si>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</si>
  <si>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</si>
  <si>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</si>
  <si>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</si>
  <si>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</si>
  <si>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</si>
  <si>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</si>
  <si>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</si>
  <si>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</si>
  <si>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</si>
  <si>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</si>
  <si>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</si>
  <si>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</si>
  <si>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</si>
  <si>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</si>
  <si>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</si>
  <si>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</si>
  <si>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</si>
  <si>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</si>
  <si>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</si>
  <si>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</si>
  <si>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</si>
  <si>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</si>
  <si>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</si>
  <si>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</si>
  <si>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</si>
  <si>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</si>
  <si>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</si>
  <si>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</si>
  <si>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</si>
  <si>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</si>
  <si>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</si>
  <si>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</si>
  <si>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</si>
  <si>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</si>
  <si>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</si>
  <si>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</si>
  <si>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</si>
  <si>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</si>
  <si>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</si>
  <si>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</si>
  <si>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</si>
  <si>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</si>
  <si>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</si>
  <si>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</si>
  <si>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</si>
  <si>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</si>
  <si>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</si>
  <si>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</si>
  <si>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</si>
  <si>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</si>
  <si>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</si>
  <si>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</si>
  <si>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</si>
  <si>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</si>
  <si>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</si>
  <si>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</si>
  <si>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</si>
  <si>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</si>
  <si>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</si>
  <si>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</si>
  <si>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</si>
  <si>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</si>
  <si>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</si>
  <si>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</si>
  <si>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</si>
  <si>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</si>
  <si>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</si>
  <si>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</si>
  <si>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</si>
  <si>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</si>
  <si>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</si>
  <si>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</si>
  <si>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</si>
  <si>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</si>
  <si>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</si>
  <si>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</si>
  <si>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</si>
  <si>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</si>
  <si>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</si>
  <si>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</si>
  <si>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</si>
  <si>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</si>
  <si>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</si>
  <si>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</si>
  <si>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</si>
  <si>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</si>
  <si>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</si>
  <si>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</si>
  <si>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</si>
  <si>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</si>
  <si>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</si>
  <si>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</si>
  <si>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</si>
  <si>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</si>
  <si>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</si>
  <si>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</si>
  <si>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</si>
  <si>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</si>
  <si>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</si>
  <si>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</si>
  <si>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</si>
  <si>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</si>
  <si>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</si>
  <si>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</si>
  <si>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</si>
  <si>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</si>
  <si>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</si>
  <si>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</si>
  <si>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</si>
  <si>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</si>
  <si>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</si>
  <si>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</si>
  <si>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</si>
  <si>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</si>
  <si>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</si>
  <si>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</si>
  <si>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</si>
  <si>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</si>
  <si>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</si>
  <si>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</si>
  <si>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</si>
  <si>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</si>
  <si>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</si>
  <si>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</si>
  <si>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</si>
  <si>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</si>
  <si>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</si>
  <si>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</si>
  <si>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</si>
  <si>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</si>
  <si>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</si>
  <si>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</si>
  <si>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</si>
  <si>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</si>
  <si>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</si>
  <si>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</si>
  <si>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</si>
  <si>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</si>
  <si>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</si>
  <si>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</si>
  <si>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</si>
  <si>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</si>
  <si>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</si>
  <si>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</si>
  <si>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</si>
  <si>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</si>
  <si>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</si>
  <si>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</si>
  <si>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</si>
  <si>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</si>
  <si>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</si>
  <si>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</si>
  <si>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</si>
  <si>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</si>
  <si>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</si>
  <si>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</si>
  <si>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</si>
  <si>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</si>
  <si>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</si>
  <si>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</si>
  <si>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</si>
  <si>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</si>
  <si>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</si>
  <si>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</si>
  <si>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</si>
  <si>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</si>
  <si>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</si>
  <si>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</si>
  <si>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</si>
  <si>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</si>
  <si>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</si>
  <si>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</si>
  <si>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</si>
  <si>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</si>
  <si>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</si>
  <si>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</si>
  <si>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</si>
  <si>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</si>
  <si>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</si>
  <si>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</si>
  <si>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</si>
  <si>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</si>
  <si>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</si>
  <si>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</si>
  <si>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</si>
  <si>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</si>
  <si>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</si>
  <si>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</si>
  <si>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</si>
  <si>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</si>
  <si>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</si>
  <si>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</si>
  <si>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</si>
  <si>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</si>
  <si>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</si>
  <si>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</si>
  <si>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</si>
  <si>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</si>
  <si>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</si>
  <si>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</si>
  <si>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</si>
  <si>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</si>
  <si>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</si>
  <si>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</si>
  <si>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</si>
  <si>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</si>
  <si>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</si>
  <si>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</si>
  <si>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</si>
  <si>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</si>
  <si>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</si>
  <si>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</si>
  <si>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</si>
  <si>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</si>
  <si>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</si>
  <si>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</si>
  <si>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</si>
  <si>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</si>
  <si>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</si>
  <si>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</si>
  <si>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</si>
  <si>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</si>
  <si>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</si>
  <si>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</si>
  <si>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</si>
  <si>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</si>
  <si>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</si>
  <si>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</si>
  <si>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</si>
  <si>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</si>
  <si>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</si>
  <si>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</si>
  <si>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</si>
  <si>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</si>
  <si>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</si>
  <si>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</si>
  <si>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</si>
  <si>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</si>
  <si>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</si>
  <si>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</si>
  <si>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</si>
  <si>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</si>
  <si>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</si>
  <si>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</si>
  <si>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</si>
  <si>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</si>
  <si>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</si>
  <si>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</si>
  <si>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</si>
  <si>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</si>
  <si>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</si>
  <si>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</si>
  <si>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</si>
  <si>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</si>
  <si>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</si>
  <si>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</si>
  <si>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</si>
  <si>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</si>
  <si>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</si>
  <si>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</si>
  <si>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</si>
  <si>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</si>
  <si>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</si>
  <si>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</si>
  <si>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</si>
  <si>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</si>
  <si>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</si>
  <si>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</si>
  <si>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</si>
  <si>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</si>
  <si>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</si>
  <si>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</si>
  <si>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</si>
  <si>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</si>
  <si>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</si>
  <si>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</si>
  <si>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</si>
  <si>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</si>
  <si>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</si>
  <si>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</si>
  <si>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</si>
  <si>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</si>
  <si>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</si>
  <si>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</si>
  <si>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</si>
  <si>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</si>
  <si>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</si>
  <si>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</si>
  <si>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</si>
  <si>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</si>
  <si>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</si>
  <si>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</si>
  <si>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</si>
  <si>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</si>
  <si>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</si>
  <si>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</si>
  <si>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</si>
  <si>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</si>
  <si>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</si>
  <si>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</si>
  <si>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</si>
  <si>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</si>
  <si>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</si>
  <si>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</si>
  <si>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</si>
  <si>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</si>
  <si>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</si>
  <si>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</si>
  <si>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</si>
  <si>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</si>
  <si>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</si>
  <si>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</si>
  <si>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</si>
  <si>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</si>
  <si>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</si>
  <si>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</si>
  <si>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</si>
  <si>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</si>
  <si>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</si>
  <si>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</si>
  <si>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</si>
  <si>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</si>
  <si>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</si>
  <si>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</si>
  <si>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</si>
  <si>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</si>
  <si>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</si>
  <si>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</si>
  <si>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</si>
  <si>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</si>
  <si>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</si>
  <si>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</si>
  <si>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</si>
  <si>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</si>
  <si>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</si>
  <si>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</si>
  <si>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</si>
  <si>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</si>
  <si>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</si>
  <si>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</si>
  <si>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</si>
  <si>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</si>
  <si>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</si>
  <si>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</si>
  <si>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</si>
  <si>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</si>
  <si>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</si>
  <si>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</si>
  <si>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</si>
  <si>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</si>
  <si>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</si>
  <si>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</si>
  <si>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</si>
  <si>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</si>
  <si>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</si>
  <si>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</si>
  <si>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</si>
  <si>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</si>
  <si>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</si>
  <si>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</si>
  <si>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</si>
  <si>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</si>
  <si>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</si>
  <si>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</si>
  <si>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</si>
  <si>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</si>
  <si>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</si>
  <si>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</si>
  <si>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</si>
  <si>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</si>
  <si>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</si>
  <si>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</si>
  <si>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</si>
  <si>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</si>
  <si>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</si>
  <si>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</si>
  <si>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</si>
  <si>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</si>
  <si>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</si>
  <si>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</si>
  <si>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</si>
  <si>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</si>
  <si>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</si>
  <si>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</si>
  <si>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</si>
  <si>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</si>
  <si>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</si>
  <si>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</si>
  <si>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</si>
  <si>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</si>
  <si>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</si>
  <si>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</si>
  <si>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</si>
  <si>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</si>
  <si>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</si>
  <si>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</si>
  <si>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</si>
  <si>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</si>
  <si>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</si>
  <si>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</si>
  <si>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</si>
  <si>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</si>
  <si>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</si>
  <si>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</si>
  <si>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</si>
  <si>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</si>
  <si>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</si>
  <si>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</si>
  <si>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</si>
  <si>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</si>
  <si>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</si>
  <si>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</si>
  <si>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</si>
  <si>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</si>
  <si>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</si>
  <si>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</si>
  <si>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</si>
  <si>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</si>
  <si>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</si>
  <si>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</si>
  <si>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</si>
  <si>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</si>
  <si>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</si>
  <si>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</si>
  <si>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</si>
  <si>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</si>
  <si>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</si>
  <si>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</si>
  <si>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</si>
  <si>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</si>
  <si>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</si>
  <si>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</si>
  <si>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</si>
  <si>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</si>
  <si>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</si>
  <si>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</si>
  <si>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</si>
  <si>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</si>
  <si>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</si>
  <si>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</si>
  <si>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</si>
  <si>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</si>
  <si>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</si>
  <si>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</si>
  <si>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</si>
  <si>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</si>
  <si>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</si>
  <si>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</si>
  <si>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</si>
  <si>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</si>
  <si>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</si>
  <si>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</si>
  <si>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</si>
  <si>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</si>
  <si>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</si>
  <si>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</si>
  <si>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</si>
  <si>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</si>
  <si>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</si>
  <si>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</si>
  <si>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</si>
  <si>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</si>
  <si>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</si>
  <si>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</si>
  <si>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</si>
  <si>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</si>
  <si>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</si>
  <si>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</si>
  <si>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</si>
  <si>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</si>
  <si>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</si>
  <si>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</si>
  <si>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</si>
  <si>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</si>
  <si>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</si>
  <si>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</si>
  <si>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</si>
  <si>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</si>
  <si>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</si>
  <si>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</si>
  <si>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</si>
  <si>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</si>
  <si>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</si>
  <si>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</si>
  <si>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</si>
  <si>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</si>
  <si>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</si>
  <si>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</si>
  <si>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</si>
  <si>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</si>
  <si>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</si>
  <si>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</si>
  <si>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</si>
  <si>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</si>
  <si>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</si>
  <si>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</si>
  <si>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</si>
  <si>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</si>
  <si>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</si>
  <si>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</si>
  <si>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</si>
  <si>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</si>
  <si>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</si>
  <si>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</si>
  <si>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</si>
  <si>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</si>
  <si>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</si>
  <si>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</si>
  <si>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</si>
  <si>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</si>
  <si>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</si>
  <si>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</si>
  <si>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</si>
  <si>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</si>
  <si>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</si>
  <si>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</si>
  <si>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</si>
  <si>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</si>
  <si>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</si>
  <si>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</si>
  <si>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</si>
  <si>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</si>
  <si>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</si>
  <si>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</si>
  <si>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</si>
  <si>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</si>
  <si>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</si>
  <si>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</si>
  <si>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</si>
  <si>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</si>
  <si>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</si>
  <si>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</si>
  <si>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</si>
  <si>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</si>
  <si>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</si>
  <si>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</si>
  <si>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</si>
  <si>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</si>
  <si>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</si>
  <si>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</si>
  <si>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</si>
  <si>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</si>
  <si>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</si>
  <si>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</si>
  <si>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</si>
  <si>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</si>
  <si>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</si>
  <si>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</si>
  <si>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</si>
  <si>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</si>
  <si>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</si>
  <si>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</si>
  <si>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</si>
  <si>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</si>
  <si>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</si>
  <si>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</si>
  <si>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</si>
  <si>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</si>
  <si>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</si>
  <si>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</si>
  <si>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</si>
  <si>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</si>
  <si>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</si>
  <si>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</si>
  <si>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</si>
  <si>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</si>
  <si>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</si>
  <si>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</si>
  <si>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</si>
  <si>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</si>
  <si>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</si>
  <si>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</si>
  <si>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</si>
  <si>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</si>
  <si>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</si>
  <si>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</si>
  <si>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</si>
  <si>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</si>
  <si>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</si>
  <si>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</si>
  <si>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</si>
  <si>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</si>
  <si>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</si>
  <si>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</si>
  <si>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</si>
  <si>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</si>
  <si>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</si>
  <si>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</si>
  <si>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</si>
  <si>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</si>
  <si>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</si>
  <si>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</si>
  <si>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</si>
  <si>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</si>
  <si>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</si>
  <si>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</si>
  <si>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</si>
  <si>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</si>
  <si>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</si>
  <si>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</si>
  <si>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</si>
  <si>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</si>
  <si>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</si>
  <si>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</si>
  <si>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</si>
  <si>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</si>
  <si>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</si>
  <si>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</si>
  <si>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</si>
  <si>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</si>
  <si>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</si>
  <si>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</si>
  <si>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</si>
  <si>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</si>
  <si>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</si>
  <si>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</si>
  <si>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</si>
  <si>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</si>
  <si>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</si>
  <si>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</si>
  <si>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</si>
  <si>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</si>
  <si>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</si>
  <si>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</si>
  <si>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</si>
  <si>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</si>
  <si>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</si>
  <si>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</si>
  <si>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</si>
  <si>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</si>
  <si>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</si>
  <si>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</si>
  <si>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</si>
  <si>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</si>
  <si>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</si>
  <si>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</si>
  <si>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</si>
  <si>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</si>
  <si>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</si>
  <si>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</si>
  <si>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</si>
  <si>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</si>
  <si>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</si>
  <si>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</si>
  <si>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</si>
  <si>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</si>
  <si>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</si>
  <si>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</si>
  <si>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</si>
  <si>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</si>
  <si>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</si>
  <si>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</si>
  <si>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</si>
  <si>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</si>
  <si>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</si>
  <si>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</si>
  <si>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</si>
  <si>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</si>
  <si>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</si>
  <si>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</si>
  <si>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</si>
  <si>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</si>
  <si>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</si>
  <si>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</si>
  <si>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</si>
  <si>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</si>
  <si>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</si>
  <si>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</si>
  <si>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</si>
  <si>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</si>
  <si>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</si>
  <si>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</si>
  <si>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</si>
  <si>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</si>
  <si>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</si>
  <si>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</si>
  <si>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</si>
  <si>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</si>
  <si>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</si>
  <si>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</si>
  <si>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</si>
  <si>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</si>
  <si>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</si>
  <si>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</si>
  <si>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</si>
  <si>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</si>
  <si>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</si>
  <si>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</si>
  <si>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</si>
  <si>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</si>
  <si>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</si>
  <si>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</si>
  <si>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</si>
  <si>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</si>
  <si>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</si>
  <si>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</si>
  <si>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</si>
  <si>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</si>
  <si>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</si>
  <si>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</si>
  <si>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</si>
  <si>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</si>
  <si>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</si>
  <si>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</si>
  <si>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</si>
  <si>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</si>
  <si>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</si>
  <si>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</si>
  <si>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</si>
  <si>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</si>
  <si>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</si>
  <si>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</si>
  <si>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</si>
  <si>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</si>
  <si>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</si>
  <si>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</si>
  <si>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</si>
  <si>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</si>
  <si>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</si>
  <si>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</si>
  <si>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</si>
  <si>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</si>
  <si>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</si>
  <si>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</si>
  <si>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</si>
  <si>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</si>
  <si>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</si>
  <si>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</si>
  <si>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</si>
  <si>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</si>
  <si>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</si>
  <si>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</si>
  <si>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</si>
  <si>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</si>
  <si>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</si>
  <si>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</si>
  <si>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</si>
  <si>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</si>
  <si>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</si>
  <si>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</si>
  <si>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</si>
  <si>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</si>
  <si>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</si>
  <si>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</si>
  <si>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</si>
  <si>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</si>
  <si>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</si>
  <si>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</si>
  <si>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</si>
  <si>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</si>
  <si>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</si>
  <si>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</si>
  <si>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</si>
  <si>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</si>
  <si>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</si>
  <si>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</si>
  <si>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</si>
  <si>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</si>
  <si>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</si>
  <si>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</si>
  <si>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</si>
  <si>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</si>
  <si>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</si>
  <si>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</si>
  <si>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</si>
  <si>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</si>
  <si>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</si>
  <si>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</si>
  <si>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</si>
  <si>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</si>
  <si>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</si>
  <si>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</si>
  <si>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</si>
  <si>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</si>
  <si>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</si>
  <si>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</si>
  <si>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</si>
  <si>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</si>
  <si>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</si>
  <si>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</si>
  <si>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</si>
  <si>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</si>
  <si>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</si>
  <si>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</si>
  <si>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</si>
  <si>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</si>
  <si>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</si>
  <si>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</si>
  <si>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</si>
  <si>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</si>
  <si>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</si>
  <si>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</si>
  <si>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</si>
  <si>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</si>
  <si>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</si>
  <si>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</si>
  <si>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</si>
  <si>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</si>
  <si>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</si>
  <si>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</si>
  <si>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</si>
  <si>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</si>
  <si>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</si>
  <si>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</si>
  <si>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</si>
  <si>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</si>
  <si>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</si>
  <si>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</si>
  <si>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</si>
  <si>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</si>
  <si>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</si>
  <si>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</si>
  <si>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</si>
  <si>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</si>
  <si>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</si>
  <si>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</si>
  <si>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</si>
  <si>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</si>
  <si>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</si>
  <si>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</si>
  <si>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</si>
  <si>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</si>
  <si>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</si>
  <si>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</si>
  <si>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</si>
  <si>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</si>
  <si>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</si>
  <si>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</si>
  <si>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</si>
  <si>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</si>
  <si>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</si>
  <si>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</si>
  <si>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</si>
  <si>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</si>
  <si>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</si>
  <si>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</si>
  <si>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</si>
  <si>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</si>
  <si>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</si>
  <si>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</si>
  <si>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</si>
  <si>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</si>
  <si>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</si>
  <si>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</si>
  <si>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</si>
  <si>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</si>
  <si>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</si>
  <si>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</si>
  <si>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</si>
  <si>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</si>
  <si>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</si>
  <si>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</si>
  <si>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</si>
  <si>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</si>
  <si>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</si>
  <si>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</si>
  <si>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</si>
  <si>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</si>
  <si>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</si>
  <si>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</si>
  <si>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</si>
  <si>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</si>
  <si>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</si>
  <si>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</si>
  <si>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</si>
  <si>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</si>
  <si>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</si>
  <si>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</si>
  <si>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</si>
  <si>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</si>
  <si>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</si>
  <si>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</si>
  <si>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</si>
  <si>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</si>
  <si>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</si>
  <si>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</si>
  <si>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</si>
  <si>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</si>
  <si>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</si>
  <si>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</si>
  <si>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</si>
  <si>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</si>
  <si>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</si>
  <si>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</si>
  <si>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</si>
  <si>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</si>
  <si>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</si>
  <si>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</si>
  <si>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</si>
  <si>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</si>
  <si>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</si>
  <si>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</si>
  <si>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</si>
  <si>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</si>
  <si>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</si>
  <si>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</si>
  <si>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</si>
  <si>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</si>
  <si>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</si>
  <si>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</si>
  <si>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</si>
  <si>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</si>
  <si>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</si>
  <si>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</si>
  <si>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</si>
  <si>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</si>
  <si>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</si>
  <si>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</si>
  <si>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</si>
  <si>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</si>
  <si>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</si>
  <si>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</si>
  <si>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</si>
  <si>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</si>
  <si>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</si>
  <si>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</si>
  <si>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</si>
  <si>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</si>
  <si>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</si>
  <si>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</si>
  <si>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</si>
  <si>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</si>
  <si>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</si>
  <si>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</si>
  <si>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</si>
  <si>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</si>
  <si>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</si>
  <si>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</si>
  <si>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</si>
  <si>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</si>
  <si>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</si>
  <si>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</si>
  <si>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</si>
  <si>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</si>
  <si>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</si>
  <si>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</si>
  <si>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</si>
  <si>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</si>
  <si>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</si>
  <si>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</si>
  <si>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</si>
  <si>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</si>
  <si>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</si>
  <si>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</si>
  <si>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</si>
  <si>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</si>
  <si>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</si>
  <si>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</si>
  <si>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</si>
  <si>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</si>
  <si>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</si>
  <si>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</si>
  <si>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</si>
  <si>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</si>
  <si>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</si>
  <si>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</si>
  <si>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</si>
  <si>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</si>
  <si>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</si>
  <si>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</si>
  <si>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</si>
  <si>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</si>
  <si>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</si>
  <si>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</si>
  <si>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</si>
  <si>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</si>
  <si>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</si>
  <si>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</si>
  <si>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</si>
  <si>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</si>
  <si>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</si>
  <si>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</si>
  <si>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</si>
  <si>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</si>
  <si>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</si>
  <si>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</si>
  <si>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</si>
  <si>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</si>
  <si>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</si>
  <si>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</si>
  <si>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</si>
  <si>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</si>
  <si>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</si>
  <si>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</si>
  <si>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</si>
  <si>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</si>
  <si>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</si>
  <si>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</si>
  <si>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</si>
  <si>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</si>
  <si>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</si>
  <si>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</si>
  <si>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</si>
  <si>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</si>
  <si>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</si>
  <si>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</si>
  <si>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</si>
  <si>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</si>
  <si>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</si>
  <si>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</si>
  <si>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</si>
  <si>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</si>
  <si>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</si>
  <si>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</si>
  <si>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</si>
  <si>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</si>
  <si>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</si>
  <si>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</si>
  <si>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</si>
  <si>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</si>
  <si>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</si>
  <si>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</si>
  <si>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</si>
  <si>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</si>
  <si>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</si>
  <si>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</si>
  <si>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</si>
  <si>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</si>
  <si>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</si>
  <si>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</si>
  <si>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</si>
  <si>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</si>
  <si>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</si>
  <si>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</si>
  <si>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</si>
  <si>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</si>
  <si>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</si>
  <si>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</si>
  <si>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</si>
  <si>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</si>
  <si>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</si>
  <si>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</si>
  <si>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</si>
  <si>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</si>
  <si>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</si>
  <si>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</si>
  <si>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</si>
  <si>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</si>
  <si>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</si>
  <si>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</si>
  <si>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</si>
  <si>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</si>
  <si>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</si>
  <si>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</si>
  <si>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</si>
  <si>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</si>
  <si>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</si>
  <si>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</si>
  <si>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</si>
  <si>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</si>
  <si>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</si>
  <si>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</si>
  <si>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</si>
  <si>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</si>
  <si>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</si>
  <si>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</si>
  <si>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</si>
  <si>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</si>
  <si>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</si>
  <si>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</si>
  <si>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</si>
  <si>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</si>
  <si>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</si>
  <si>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</si>
  <si>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</si>
  <si>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</si>
  <si>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</si>
  <si>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</si>
  <si>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</si>
  <si>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</si>
  <si>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</si>
  <si>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</si>
  <si>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</si>
  <si>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</si>
  <si>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</si>
  <si>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</si>
  <si>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</si>
  <si>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</si>
  <si>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</si>
  <si>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</si>
  <si>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</si>
  <si>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</si>
  <si>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</si>
  <si>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</si>
  <si>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</si>
  <si>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</si>
  <si>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</si>
  <si>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</si>
  <si>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</si>
  <si>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</si>
  <si>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</si>
  <si>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</si>
  <si>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</si>
  <si>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</si>
  <si>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</si>
  <si>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</si>
  <si>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</si>
  <si>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</si>
  <si>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</si>
  <si>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</si>
  <si>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</si>
  <si>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</si>
  <si>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</si>
  <si>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</si>
  <si>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</si>
  <si>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</si>
  <si>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</si>
  <si>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</si>
  <si>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</si>
  <si>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</si>
  <si>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</si>
  <si>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</si>
  <si>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</si>
  <si>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</si>
  <si>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</si>
  <si>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</si>
  <si>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</si>
  <si>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</si>
  <si>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</si>
  <si>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</si>
  <si>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</si>
  <si>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</si>
  <si>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</si>
  <si>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</si>
  <si>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</si>
  <si>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</si>
  <si>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</si>
  <si>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</si>
  <si>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</si>
  <si>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</si>
  <si>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</si>
  <si>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</si>
  <si>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</si>
  <si>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</si>
  <si>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</si>
  <si>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</si>
  <si>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</si>
  <si>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</si>
  <si>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</si>
  <si>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</si>
  <si>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</si>
  <si>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</si>
  <si>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</si>
  <si>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</si>
  <si>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</si>
  <si>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</si>
  <si>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</si>
  <si>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</si>
  <si>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</si>
  <si>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</si>
  <si>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</si>
  <si>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</si>
  <si>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</si>
  <si>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</si>
  <si>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</si>
  <si>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</si>
  <si>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</si>
  <si>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</si>
  <si>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</si>
  <si>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</si>
  <si>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</si>
  <si>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</si>
  <si>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</si>
  <si>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</si>
  <si>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</si>
  <si>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</si>
  <si>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</si>
  <si>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</si>
  <si>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</si>
  <si>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</si>
  <si>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</si>
  <si>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</si>
  <si>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</si>
  <si>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</si>
  <si>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</si>
  <si>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</si>
  <si>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</si>
  <si>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</si>
  <si>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</si>
  <si>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</si>
  <si>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</si>
  <si>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</si>
  <si>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</si>
  <si>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</si>
  <si>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</si>
  <si>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</si>
  <si>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</si>
  <si>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</si>
  <si>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</si>
  <si>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</si>
  <si>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</si>
  <si>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</si>
  <si>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</si>
  <si>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</si>
  <si>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</si>
  <si>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</si>
  <si>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</si>
  <si>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</si>
  <si>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</si>
  <si>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</si>
  <si>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</si>
  <si>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</si>
  <si>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</si>
  <si>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</si>
  <si>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</si>
  <si>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</si>
  <si>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</si>
  <si>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</si>
  <si>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</si>
  <si>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</si>
  <si>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</si>
  <si>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</si>
  <si>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</si>
  <si>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</si>
  <si>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</si>
  <si>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</si>
  <si>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</si>
  <si>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</si>
  <si>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</si>
  <si>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</si>
  <si>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</si>
  <si>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</si>
  <si>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</si>
  <si>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</si>
  <si>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</si>
  <si>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</si>
  <si>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</si>
  <si>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</si>
  <si>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</si>
  <si>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</si>
  <si>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</si>
  <si>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</si>
  <si>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</si>
  <si>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</si>
  <si>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</si>
  <si>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</si>
  <si>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</si>
  <si>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</si>
  <si>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</si>
  <si>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</si>
  <si>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</si>
  <si>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</si>
  <si>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</si>
  <si>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</si>
  <si>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</si>
  <si>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</si>
  <si>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</si>
  <si>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</si>
  <si>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</si>
  <si>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</si>
  <si>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</si>
  <si>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</si>
  <si>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</si>
  <si>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</si>
  <si>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</si>
  <si>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</si>
  <si>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</si>
  <si>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</si>
  <si>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</si>
  <si>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</si>
  <si>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</si>
  <si>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</si>
  <si>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</si>
  <si>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</si>
  <si>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</si>
  <si>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</si>
  <si>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</si>
  <si>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</si>
  <si>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</si>
  <si>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</si>
  <si>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</si>
  <si>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</si>
  <si>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</si>
  <si>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</si>
  <si>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</si>
  <si>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</si>
  <si>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</si>
  <si>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</si>
  <si>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</si>
  <si>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</si>
  <si>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</si>
  <si>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</si>
  <si>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</si>
  <si>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</si>
  <si>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</si>
  <si>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</si>
  <si>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</si>
  <si>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</si>
  <si>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</si>
  <si>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</si>
  <si>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</si>
  <si>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</si>
  <si>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</si>
  <si>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</si>
  <si>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</si>
  <si>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</si>
  <si>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</si>
  <si>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</si>
  <si>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</si>
  <si>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</si>
  <si>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</si>
  <si>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</si>
  <si>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</si>
  <si>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</si>
  <si>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</si>
  <si>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</si>
  <si>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</si>
  <si>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</si>
  <si>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</si>
  <si>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</si>
  <si>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</si>
  <si>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</si>
  <si>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</si>
  <si>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</si>
  <si>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</si>
  <si>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</si>
  <si>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</si>
  <si>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</si>
  <si>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</si>
  <si>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</si>
  <si>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</si>
  <si>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</si>
  <si>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</si>
  <si>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</si>
  <si>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</si>
  <si>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</si>
  <si>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</si>
  <si>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</si>
  <si>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</si>
  <si>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</si>
  <si>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</si>
  <si>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</si>
  <si>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</si>
  <si>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</si>
  <si>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</si>
  <si>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</si>
  <si>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</si>
  <si>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</si>
  <si>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</si>
  <si>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</si>
  <si>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</si>
  <si>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</si>
  <si>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</si>
  <si>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</si>
  <si>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</si>
  <si>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</si>
  <si>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</si>
  <si>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</si>
  <si>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</si>
  <si>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</si>
  <si>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</si>
  <si>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</si>
  <si>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</si>
  <si>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</si>
  <si>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</si>
  <si>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</si>
  <si>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</si>
  <si>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</si>
  <si>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</si>
  <si>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</si>
  <si>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</si>
  <si>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</si>
  <si>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</si>
  <si>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</si>
  <si>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</si>
  <si>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</si>
  <si>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</si>
  <si>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</si>
  <si>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</si>
  <si>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</si>
  <si>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</si>
  <si>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</si>
  <si>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</si>
  <si>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</si>
  <si>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</si>
  <si>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</si>
  <si>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</si>
  <si>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</si>
  <si>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</si>
  <si>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</si>
  <si>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</si>
  <si>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</si>
  <si>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</si>
  <si>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</si>
  <si>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</si>
  <si>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</si>
  <si>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</si>
  <si>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</si>
  <si>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</si>
  <si>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</si>
  <si>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</si>
  <si>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</si>
  <si>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</si>
  <si>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</si>
  <si>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</si>
  <si>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</si>
  <si>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</si>
  <si>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</si>
  <si>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</si>
  <si>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</si>
  <si>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</si>
  <si>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</si>
  <si>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</si>
  <si>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</si>
  <si>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</si>
  <si>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</si>
  <si>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</si>
  <si>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</si>
  <si>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</si>
  <si>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</si>
  <si>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</si>
  <si>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</si>
  <si>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</si>
  <si>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</si>
  <si>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</si>
  <si>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</si>
  <si>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</si>
  <si>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</si>
  <si>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</si>
  <si>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</si>
  <si>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</si>
  <si>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</si>
  <si>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</si>
  <si>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</si>
  <si>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</si>
  <si>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</si>
  <si>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</si>
  <si>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</si>
  <si>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</si>
  <si>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</si>
  <si>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</si>
  <si>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</si>
  <si>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</si>
  <si>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</si>
  <si>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</si>
  <si>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</si>
  <si>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</si>
  <si>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</si>
  <si>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</si>
  <si>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</si>
  <si>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</si>
  <si>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</si>
  <si>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</si>
  <si>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</si>
  <si>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</si>
  <si>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</si>
  <si>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</si>
  <si>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</si>
  <si>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</si>
  <si>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</si>
  <si>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</si>
  <si>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</si>
  <si>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</si>
  <si>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</si>
  <si>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</si>
  <si>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</si>
  <si>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</si>
  <si>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</si>
  <si>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</si>
  <si>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</si>
  <si>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</si>
  <si>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</si>
  <si>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</si>
  <si>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</si>
  <si>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</si>
  <si>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</si>
  <si>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</si>
  <si>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</si>
  <si>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</si>
  <si>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</si>
  <si>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</si>
  <si>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</si>
  <si>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</si>
  <si>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</si>
  <si>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</si>
  <si>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</si>
  <si>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</si>
  <si>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</si>
  <si>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</si>
  <si>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</si>
  <si>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</si>
  <si>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</si>
  <si>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</si>
  <si>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</si>
  <si>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</si>
  <si>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</si>
  <si>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</si>
  <si>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</si>
  <si>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</si>
  <si>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</si>
  <si>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</si>
  <si>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</si>
  <si>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</si>
  <si>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</si>
  <si>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</si>
  <si>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</si>
  <si>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</si>
  <si>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</si>
  <si>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</si>
  <si>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</si>
  <si>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</si>
  <si>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</si>
  <si>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</si>
  <si>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</si>
  <si>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</si>
  <si>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</si>
  <si>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</si>
  <si>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</si>
  <si>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</si>
  <si>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</si>
  <si>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</si>
  <si>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</si>
  <si>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</si>
  <si>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</si>
  <si>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</si>
  <si>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</si>
  <si>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</si>
  <si>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</si>
  <si>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</si>
  <si>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</si>
  <si>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</si>
  <si>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</si>
  <si>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</si>
  <si>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</si>
  <si>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</si>
  <si>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</si>
  <si>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</si>
  <si>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</si>
  <si>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</si>
  <si>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</si>
  <si>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</si>
  <si>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</si>
  <si>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</si>
  <si>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</si>
  <si>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</si>
  <si>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</si>
  <si>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</si>
  <si>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</si>
  <si>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</si>
  <si>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</si>
  <si>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</si>
  <si>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</si>
  <si>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</si>
  <si>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</si>
  <si>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</si>
  <si>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</si>
  <si>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</si>
  <si>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</si>
  <si>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</si>
  <si>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</si>
  <si>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</si>
  <si>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</si>
  <si>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</si>
  <si>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</si>
  <si>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</si>
  <si>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</si>
  <si>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</si>
  <si>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</si>
  <si>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</si>
  <si>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</si>
  <si>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</si>
  <si>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</si>
  <si>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</si>
  <si>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</si>
  <si>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</si>
  <si>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</si>
  <si>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</si>
  <si>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</si>
  <si>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</si>
  <si>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</si>
  <si>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</si>
  <si>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</si>
  <si>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</si>
  <si>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</si>
  <si>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</si>
  <si>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</si>
  <si>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</si>
  <si>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</si>
  <si>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</si>
  <si>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</si>
  <si>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</si>
  <si>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</si>
  <si>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</si>
  <si>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</si>
  <si>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</si>
  <si>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</si>
  <si>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</si>
  <si>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</si>
  <si>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</si>
  <si>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</si>
  <si>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</si>
  <si>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</si>
  <si>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</si>
  <si>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</si>
  <si>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</si>
  <si>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</si>
  <si>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</si>
  <si>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</si>
  <si>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</si>
  <si>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</si>
  <si>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</si>
  <si>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</si>
  <si>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</si>
  <si>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</si>
  <si>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</si>
  <si>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</si>
  <si>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</si>
  <si>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</si>
  <si>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</si>
  <si>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</si>
  <si>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</si>
  <si>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</si>
  <si>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</si>
  <si>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</si>
  <si>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</si>
  <si>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</si>
  <si>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</si>
  <si>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</si>
  <si>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</si>
  <si>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</si>
  <si>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</si>
  <si>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</si>
  <si>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</si>
  <si>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</si>
  <si>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</si>
  <si>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</si>
  <si>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</si>
  <si>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</si>
  <si>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</si>
  <si>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</si>
  <si>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</si>
  <si>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</si>
  <si>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</si>
  <si>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</si>
  <si>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</si>
  <si>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</si>
  <si>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</si>
  <si>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</si>
  <si>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</si>
  <si>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</si>
  <si>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</si>
  <si>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</si>
  <si>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</si>
  <si>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</si>
  <si>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</si>
  <si>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</si>
  <si>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</si>
  <si>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</si>
  <si>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</si>
  <si>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</si>
  <si>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</si>
  <si>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</si>
  <si>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</si>
  <si>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</si>
  <si>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</si>
  <si>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</si>
  <si>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</si>
  <si>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</si>
  <si>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</si>
  <si>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</si>
  <si>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</si>
  <si>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</si>
  <si>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</si>
  <si>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</si>
  <si>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</si>
  <si>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</si>
  <si>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</si>
  <si>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</si>
  <si>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</si>
  <si>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</si>
  <si>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</si>
  <si>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</si>
  <si>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</si>
  <si>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</si>
  <si>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</si>
  <si>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</si>
  <si>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</si>
  <si>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</si>
  <si>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</si>
  <si>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</si>
  <si>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</si>
  <si>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</si>
  <si>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</si>
  <si>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</si>
  <si>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</si>
  <si>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</si>
  <si>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</si>
  <si>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</si>
  <si>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</si>
  <si>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</si>
  <si>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</si>
  <si>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</si>
  <si>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</si>
  <si>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</si>
  <si>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</si>
  <si>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</si>
  <si>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</si>
  <si>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</si>
  <si>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</si>
  <si>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</si>
  <si>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</si>
  <si>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</si>
  <si>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</si>
  <si>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</si>
  <si>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</si>
  <si>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</si>
  <si>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</si>
  <si>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</si>
  <si>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</si>
  <si>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</si>
  <si>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</si>
  <si>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</si>
  <si>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</si>
  <si>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</si>
  <si>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</si>
  <si>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</si>
  <si>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</si>
  <si>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</si>
  <si>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</si>
  <si>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</si>
  <si>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</si>
  <si>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</si>
  <si>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</si>
  <si>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</si>
  <si>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</si>
  <si>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</si>
  <si>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</si>
  <si>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</si>
  <si>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</si>
  <si>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</si>
  <si>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</si>
  <si>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</si>
  <si>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</si>
  <si>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</si>
  <si>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</si>
  <si>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</si>
  <si>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</si>
  <si>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</si>
  <si>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</si>
  <si>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</si>
  <si>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</si>
  <si>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</si>
  <si>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</si>
  <si>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</si>
  <si>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</si>
  <si>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</si>
  <si>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</si>
  <si>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</si>
  <si>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</si>
  <si>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</si>
  <si>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</si>
  <si>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</si>
  <si>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</si>
  <si>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</si>
  <si>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</si>
  <si>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</si>
  <si>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</si>
  <si>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</si>
  <si>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</si>
  <si>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</si>
  <si>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</si>
  <si>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</si>
  <si>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</si>
  <si>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</si>
  <si>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</si>
  <si>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</si>
  <si>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</si>
  <si>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</si>
  <si>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</si>
  <si>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</si>
  <si>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</si>
  <si>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</si>
  <si>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</si>
  <si>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</si>
  <si>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</si>
  <si>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</si>
  <si>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</si>
  <si>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</si>
  <si>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</si>
  <si>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</si>
  <si>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</si>
  <si>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</si>
  <si>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</si>
  <si>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</si>
  <si>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</si>
  <si>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</si>
  <si>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</si>
  <si>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</si>
  <si>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</si>
  <si>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</si>
  <si>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</si>
  <si>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</si>
  <si>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</si>
  <si>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</si>
  <si>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</si>
  <si>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</si>
  <si>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</si>
  <si>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</si>
  <si>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</si>
  <si>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</si>
  <si>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</si>
  <si>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</si>
  <si>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</si>
  <si>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</si>
  <si>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</si>
  <si>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</si>
  <si>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</si>
  <si>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</si>
  <si>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</si>
  <si>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</si>
  <si>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</si>
  <si>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</si>
  <si>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</si>
  <si>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</si>
  <si>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</si>
  <si>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</si>
  <si>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</si>
  <si>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</si>
  <si>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</si>
  <si>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</si>
  <si>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</si>
  <si>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</si>
  <si>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</si>
  <si>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</si>
  <si>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</si>
  <si>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</si>
  <si>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</si>
  <si>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</si>
  <si>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</si>
  <si>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</si>
  <si>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</si>
  <si>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</si>
  <si>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</si>
  <si>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</si>
  <si>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</si>
  <si>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</si>
  <si>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</si>
  <si>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</si>
  <si>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</si>
  <si>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</si>
  <si>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</si>
  <si>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</si>
  <si>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</si>
  <si>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</si>
  <si>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</si>
  <si>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</si>
  <si>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</si>
  <si>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</si>
  <si>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</si>
  <si>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</si>
  <si>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</si>
  <si>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</si>
  <si>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</si>
  <si>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</si>
  <si>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</si>
  <si>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</si>
  <si>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</si>
  <si>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</si>
  <si>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</si>
  <si>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</si>
  <si>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</si>
  <si>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</si>
  <si>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</si>
  <si>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</si>
  <si>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</si>
  <si>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</si>
  <si>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</si>
  <si>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</si>
  <si>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</si>
  <si>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</si>
  <si>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</si>
  <si>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</si>
  <si>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</si>
  <si>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</si>
  <si>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</si>
  <si>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</si>
  <si>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</si>
  <si>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</si>
  <si>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</si>
  <si>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</si>
  <si>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</si>
  <si>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</si>
  <si>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</si>
  <si>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</si>
  <si>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</si>
  <si>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</si>
  <si>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</si>
  <si>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</si>
  <si>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</si>
  <si>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</si>
  <si>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</si>
  <si>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</si>
  <si>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</si>
  <si>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</si>
  <si>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</si>
  <si>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</si>
  <si>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</si>
  <si>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</si>
  <si>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</si>
  <si>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</si>
  <si>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</si>
  <si>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</si>
  <si>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</si>
  <si>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</si>
  <si>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</si>
  <si>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</si>
  <si>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</si>
  <si>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</si>
  <si>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</si>
  <si>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</si>
  <si>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</si>
  <si>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</si>
  <si>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</si>
  <si>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</si>
  <si>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</si>
  <si>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</si>
  <si>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</si>
  <si>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</si>
  <si>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</si>
  <si>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</si>
  <si>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</si>
  <si>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</si>
  <si>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</si>
  <si>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</si>
  <si>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</si>
  <si>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</si>
  <si>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</si>
  <si>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</si>
  <si>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</si>
  <si>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</si>
  <si>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</si>
  <si>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</si>
  <si>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</si>
  <si>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</si>
  <si>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</si>
  <si>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</si>
  <si>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</si>
  <si>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</si>
  <si>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</si>
  <si>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</si>
  <si>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</si>
  <si>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</si>
  <si>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</si>
  <si>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</si>
  <si>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</si>
  <si>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</si>
  <si>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</si>
  <si>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</si>
  <si>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</si>
  <si>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</si>
  <si>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</si>
  <si>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</si>
  <si>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</si>
  <si>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</si>
  <si>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</si>
  <si>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</si>
  <si>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</si>
  <si>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</si>
  <si>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</si>
  <si>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</si>
  <si>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</si>
  <si>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</si>
  <si>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</si>
  <si>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</si>
  <si>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</si>
  <si>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</si>
  <si>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</si>
  <si>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</si>
  <si>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</si>
  <si>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</si>
  <si>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</si>
  <si>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</si>
  <si>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</si>
  <si>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</si>
  <si>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</si>
  <si>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</si>
  <si>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</si>
  <si>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</si>
  <si>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</si>
  <si>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</si>
  <si>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</si>
  <si>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</si>
  <si>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</si>
  <si>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</si>
  <si>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</si>
  <si>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</si>
  <si>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</si>
  <si>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</si>
  <si>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</si>
  <si>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</si>
  <si>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</si>
  <si>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</si>
  <si>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</si>
  <si>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</si>
  <si>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</si>
  <si>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</si>
  <si>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</si>
  <si>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</si>
  <si>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</si>
  <si>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</si>
  <si>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</si>
  <si>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</si>
  <si>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</si>
  <si>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</si>
  <si>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</si>
  <si>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</si>
  <si>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</si>
  <si>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</si>
  <si>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</si>
  <si>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</si>
  <si>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</si>
  <si>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</si>
  <si>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</si>
  <si>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</si>
  <si>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</si>
  <si>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</si>
  <si>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</si>
  <si>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</si>
  <si>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</si>
  <si>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</si>
  <si>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</si>
  <si>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</si>
  <si>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</si>
  <si>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</si>
  <si>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</si>
  <si>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</si>
  <si>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</si>
  <si>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</si>
  <si>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</si>
  <si>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</si>
  <si>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</si>
  <si>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</si>
  <si>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</si>
  <si>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</si>
  <si>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</si>
  <si>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</si>
  <si>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</si>
  <si>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</si>
  <si>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</si>
  <si>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</si>
  <si>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</si>
  <si>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</si>
  <si>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</si>
  <si>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</si>
  <si>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</si>
  <si>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</si>
  <si>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</si>
  <si>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</si>
  <si>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</si>
  <si>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</si>
  <si>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</si>
  <si>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</si>
  <si>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</si>
  <si>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</si>
  <si>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</si>
  <si>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</si>
  <si>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</si>
  <si>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</si>
  <si>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</si>
  <si>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</si>
  <si>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</si>
  <si>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</si>
  <si>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</si>
  <si>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</si>
  <si>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</si>
  <si>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</si>
  <si>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</si>
  <si>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</si>
  <si>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</si>
  <si>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</si>
  <si>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</si>
  <si>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</si>
  <si>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</si>
  <si>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</si>
  <si>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</si>
  <si>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</si>
  <si>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</si>
  <si>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</si>
  <si>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</si>
  <si>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</si>
  <si>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</si>
  <si>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</si>
  <si>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</si>
  <si>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</si>
  <si>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</si>
  <si>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</si>
  <si>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</si>
  <si>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</si>
  <si>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</si>
  <si>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</si>
  <si>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</si>
  <si>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</si>
  <si>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</si>
  <si>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</si>
  <si>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</si>
  <si>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</si>
  <si>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</si>
  <si>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</si>
  <si>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</si>
  <si>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</si>
  <si>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</si>
  <si>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</si>
  <si>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</si>
  <si>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</si>
  <si>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</si>
  <si>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</si>
  <si>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</si>
  <si>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</si>
  <si>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</si>
  <si>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</si>
  <si>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</si>
  <si>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</si>
  <si>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</si>
  <si>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</si>
  <si>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</si>
  <si>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</si>
  <si>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</si>
  <si>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</si>
  <si>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</si>
  <si>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</si>
  <si>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</si>
  <si>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</si>
  <si>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</si>
  <si>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</si>
  <si>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</si>
  <si>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</si>
  <si>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</si>
  <si>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</si>
  <si>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</si>
  <si>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</si>
  <si>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</si>
  <si>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</si>
  <si>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</si>
  <si>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</si>
  <si>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</si>
  <si>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</si>
  <si>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</si>
  <si>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</si>
  <si>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</si>
  <si>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</si>
  <si>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</si>
  <si>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</si>
  <si>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</si>
  <si>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</si>
  <si>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</si>
  <si>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</si>
  <si>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</si>
  <si>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</si>
  <si>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</si>
  <si>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</si>
  <si>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</si>
  <si>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</si>
  <si>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</si>
  <si>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</si>
  <si>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</si>
  <si>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</si>
  <si>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</si>
  <si>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</si>
  <si>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</si>
  <si>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</si>
  <si>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</si>
  <si>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</si>
  <si>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</si>
  <si>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</si>
  <si>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</si>
  <si>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</si>
  <si>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</si>
  <si>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</si>
  <si>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</si>
  <si>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</si>
  <si>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</si>
  <si>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</si>
  <si>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</si>
  <si>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</si>
  <si>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</si>
  <si>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</si>
  <si>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</si>
  <si>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</si>
  <si>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</si>
  <si>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</si>
  <si>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</si>
  <si>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</si>
  <si>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</si>
  <si>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</si>
  <si>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</si>
  <si>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</si>
  <si>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</si>
  <si>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</si>
  <si>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</si>
  <si>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</si>
  <si>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</si>
  <si>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</si>
  <si>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</si>
  <si>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</si>
  <si>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</si>
  <si>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</si>
  <si>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</si>
  <si>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</si>
  <si>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</si>
  <si>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</si>
  <si>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</si>
  <si>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</si>
  <si>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</si>
  <si>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</si>
  <si>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</si>
  <si>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</si>
  <si>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</si>
  <si>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</si>
  <si>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</si>
  <si>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</si>
  <si>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</si>
  <si>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</si>
  <si>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</si>
  <si>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</si>
  <si>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</si>
  <si>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</si>
  <si>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</si>
  <si>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</si>
  <si>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</si>
  <si>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</si>
  <si>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</si>
  <si>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</si>
  <si>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</si>
  <si>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</si>
  <si>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</si>
  <si>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</si>
  <si>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</si>
  <si>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</si>
  <si>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</si>
  <si>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</si>
  <si>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</si>
  <si>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</si>
  <si>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</si>
  <si>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</si>
  <si>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</si>
  <si>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</si>
  <si>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</si>
  <si>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</si>
  <si>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</si>
  <si>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</si>
  <si>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</si>
  <si>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</si>
  <si>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</si>
  <si>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</si>
  <si>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</si>
  <si>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</si>
  <si>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</si>
  <si>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</si>
  <si>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</si>
  <si>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</si>
  <si>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</si>
  <si>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</si>
  <si>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</si>
  <si>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</si>
  <si>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</si>
  <si>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</si>
  <si>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</si>
  <si>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</si>
  <si>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</si>
  <si>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</si>
  <si>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</si>
  <si>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</si>
  <si>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</si>
  <si>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</si>
  <si>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</si>
  <si>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</si>
  <si>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</si>
  <si>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</si>
  <si>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</si>
  <si>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</si>
  <si>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</si>
  <si>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</si>
  <si>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</si>
  <si>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</si>
  <si>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</si>
  <si>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</si>
  <si>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</si>
  <si>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</si>
  <si>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</si>
  <si>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</si>
  <si>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</si>
  <si>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</si>
  <si>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</si>
  <si>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</si>
  <si>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</si>
  <si>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</si>
  <si>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</si>
  <si>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</si>
  <si>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</si>
  <si>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</si>
  <si>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</si>
  <si>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</si>
  <si>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</si>
  <si>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</si>
  <si>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</si>
  <si>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</si>
  <si>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</si>
  <si>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</si>
  <si>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</si>
  <si>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</si>
  <si>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</si>
  <si>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</si>
  <si>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</si>
  <si>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</si>
  <si>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</si>
  <si>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</si>
  <si>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</si>
  <si>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</si>
  <si>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</si>
  <si>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</si>
  <si>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</si>
  <si>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</si>
  <si>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</si>
  <si>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</si>
  <si>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</si>
  <si>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</si>
  <si>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</si>
  <si>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</si>
  <si>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</si>
  <si>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</si>
  <si>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</si>
  <si>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</si>
  <si>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</si>
  <si>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</si>
  <si>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</si>
  <si>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</si>
  <si>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</si>
  <si>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</si>
  <si>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</si>
  <si>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</si>
  <si>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</si>
  <si>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</si>
  <si>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</si>
  <si>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</si>
  <si>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</si>
  <si>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</si>
  <si>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</si>
  <si>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</si>
  <si>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</si>
  <si>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</si>
  <si>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</si>
  <si>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</si>
  <si>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</si>
  <si>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</si>
  <si>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</si>
  <si>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</si>
  <si>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</si>
  <si>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</si>
  <si>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</si>
  <si>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</si>
  <si>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</si>
  <si>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</si>
  <si>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</si>
  <si>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</si>
  <si>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</si>
  <si>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</si>
  <si>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</si>
  <si>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</si>
  <si>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</si>
  <si>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</si>
  <si>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</si>
  <si>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</si>
  <si>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</si>
  <si>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</si>
  <si>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</si>
  <si>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</si>
  <si>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</si>
  <si>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</si>
  <si>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</si>
  <si>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</si>
  <si>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</si>
  <si>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</si>
  <si>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</si>
  <si>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</si>
  <si>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</si>
  <si>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</si>
  <si>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</si>
  <si>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</si>
  <si>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</si>
  <si>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</si>
  <si>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</si>
  <si>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</si>
  <si>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</si>
  <si>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</si>
  <si>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</si>
  <si>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</si>
  <si>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</si>
  <si>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</si>
  <si>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</si>
  <si>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</si>
  <si>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</si>
  <si>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</si>
  <si>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</si>
  <si>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</si>
  <si>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</si>
  <si>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</si>
  <si>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</si>
  <si>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</si>
  <si>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</si>
  <si>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</si>
  <si>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</si>
  <si>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</si>
  <si>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</si>
  <si>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</si>
  <si>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</si>
  <si>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</si>
  <si>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</si>
  <si>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</si>
  <si>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</si>
  <si>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</si>
  <si>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</si>
  <si>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</si>
  <si>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</si>
  <si>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</si>
  <si>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</si>
  <si>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</si>
  <si>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</si>
  <si>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</si>
  <si>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</si>
  <si>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</si>
  <si>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</si>
  <si>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</si>
  <si>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</si>
  <si>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</si>
  <si>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</si>
  <si>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</si>
  <si>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</si>
  <si>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</si>
  <si>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</si>
  <si>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</si>
  <si>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</si>
  <si>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</si>
  <si>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</si>
  <si>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</si>
  <si>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</si>
  <si>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</si>
  <si>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</si>
  <si>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</si>
  <si>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</si>
  <si>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</si>
  <si>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</si>
  <si>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</si>
  <si>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</si>
  <si>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</si>
  <si>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</si>
  <si>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</si>
  <si>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</si>
  <si>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</si>
  <si>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</si>
  <si>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</si>
  <si>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</si>
  <si>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</si>
  <si>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</si>
  <si>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</si>
  <si>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</si>
  <si>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</si>
  <si>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</si>
  <si>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</si>
  <si>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</si>
  <si>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</si>
  <si>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</si>
  <si>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</si>
  <si>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</si>
  <si>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</si>
  <si>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</si>
  <si>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</si>
  <si>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</si>
  <si>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</si>
  <si>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</si>
  <si>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</si>
  <si>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</si>
  <si>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</si>
  <si>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</si>
  <si>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</si>
  <si>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</si>
  <si>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</si>
  <si>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</si>
  <si>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</si>
  <si>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</si>
  <si>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</si>
  <si>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</si>
  <si>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</si>
  <si>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</si>
  <si>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</si>
  <si>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</si>
  <si>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</si>
  <si>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</si>
  <si>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</si>
  <si>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</si>
  <si>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</si>
  <si>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</si>
  <si>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</si>
  <si>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</si>
  <si>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</si>
  <si>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</si>
  <si>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</si>
  <si>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</si>
  <si>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</si>
  <si>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</si>
  <si>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</si>
  <si>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</si>
  <si>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</si>
  <si>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</si>
  <si>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</si>
  <si>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</si>
  <si>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</si>
  <si>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</si>
  <si>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</si>
  <si>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</si>
  <si>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</si>
  <si>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</si>
  <si>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</si>
  <si>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</si>
  <si>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</si>
  <si>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</si>
  <si>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</si>
  <si>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</si>
  <si>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</si>
  <si>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</si>
  <si>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</si>
  <si>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</si>
  <si>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</si>
  <si>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</si>
  <si>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</si>
  <si>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</si>
  <si>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</si>
  <si>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</si>
  <si>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</si>
  <si>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</si>
  <si>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</si>
  <si>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</si>
  <si>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</si>
  <si>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</si>
  <si>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</si>
  <si>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</si>
  <si>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</si>
  <si>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</si>
  <si>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</si>
  <si>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</si>
  <si>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</si>
  <si>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</si>
  <si>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</si>
  <si>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</si>
  <si>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</si>
  <si>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</si>
  <si>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</si>
  <si>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</si>
  <si>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</si>
  <si>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</si>
  <si>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</si>
  <si>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</si>
  <si>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</si>
  <si>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</si>
  <si>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</si>
  <si>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</si>
  <si>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</si>
  <si>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</si>
  <si>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</si>
  <si>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</si>
  <si>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</si>
  <si>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</si>
  <si>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</si>
  <si>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</si>
  <si>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</si>
  <si>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</si>
  <si>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</si>
  <si>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</si>
  <si>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</si>
  <si>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</si>
  <si>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</si>
  <si>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</si>
  <si>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</si>
  <si>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</si>
  <si>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</si>
  <si>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</si>
  <si>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</si>
  <si>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</si>
  <si>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</si>
  <si>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</si>
  <si>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</si>
  <si>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</si>
  <si>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</si>
  <si>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</si>
  <si>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</si>
  <si>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</si>
  <si>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</si>
  <si>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</si>
  <si>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</si>
  <si>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</si>
  <si>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</si>
  <si>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</si>
  <si>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</si>
  <si>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</si>
  <si>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</si>
  <si>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</si>
  <si>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</si>
  <si>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</si>
  <si>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</si>
  <si>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</si>
  <si>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</si>
  <si>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</si>
  <si>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</si>
  <si>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</si>
  <si>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</si>
  <si>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</si>
  <si>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</si>
  <si>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</si>
  <si>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</si>
  <si>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</si>
  <si>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</si>
  <si>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</si>
  <si>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</si>
  <si>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</si>
  <si>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</si>
  <si>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</si>
  <si>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</si>
  <si>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</si>
  <si>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</si>
  <si>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</si>
  <si>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</si>
  <si>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</si>
  <si>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</si>
  <si>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</si>
  <si>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</si>
  <si>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</si>
  <si>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</si>
  <si>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</si>
  <si>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</si>
  <si>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</si>
  <si>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</si>
  <si>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</si>
  <si>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</si>
  <si>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</si>
  <si>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</si>
  <si>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</si>
  <si>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</si>
  <si>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</si>
  <si>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</si>
  <si>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</si>
  <si>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</si>
  <si>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</si>
  <si>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</si>
  <si>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</si>
  <si>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</si>
  <si>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</si>
  <si>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</si>
  <si>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</si>
  <si>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</si>
  <si>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</si>
  <si>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</si>
  <si>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</si>
  <si>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</si>
  <si>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</si>
  <si>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</si>
  <si>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</si>
  <si>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</si>
  <si>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</si>
  <si>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</si>
  <si>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</si>
  <si>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</si>
  <si>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</si>
  <si>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</si>
  <si>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</si>
  <si>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</si>
  <si>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</si>
  <si>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</si>
  <si>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</si>
  <si>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</si>
  <si>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</si>
  <si>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</si>
  <si>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</si>
  <si>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</si>
  <si>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</si>
  <si>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</si>
  <si>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</si>
  <si>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</si>
  <si>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</si>
  <si>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</si>
  <si>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</si>
  <si>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</si>
  <si>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</si>
  <si>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</si>
  <si>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</si>
  <si>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</si>
  <si>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</si>
  <si>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</si>
  <si>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</si>
  <si>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</si>
  <si>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</si>
  <si>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</si>
  <si>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</si>
  <si>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</si>
  <si>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</si>
  <si>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</si>
  <si>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</si>
  <si>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</si>
  <si>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</si>
  <si>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</si>
  <si>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</si>
  <si>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</si>
  <si>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</si>
  <si>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</si>
  <si>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</si>
  <si>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</si>
  <si>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</si>
  <si>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</si>
  <si>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</si>
  <si>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</si>
  <si>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</si>
  <si>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</si>
  <si>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</si>
  <si>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</si>
  <si>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</si>
  <si>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</si>
  <si>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</si>
  <si>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</si>
  <si>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</si>
  <si>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</si>
  <si>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</si>
  <si>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</si>
  <si>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</si>
  <si>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</si>
  <si>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</si>
  <si>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</si>
  <si>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</si>
  <si>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</si>
  <si>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</si>
  <si>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</si>
  <si>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</si>
  <si>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</si>
  <si>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</si>
  <si>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</si>
  <si>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</si>
  <si>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</si>
  <si>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</si>
  <si>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</si>
  <si>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</si>
  <si>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</si>
  <si>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</si>
  <si>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</si>
  <si>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</si>
  <si>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</si>
  <si>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</si>
  <si>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</si>
  <si>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</si>
  <si>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</si>
  <si>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</si>
  <si>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</si>
  <si>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</si>
  <si>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</si>
  <si>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</si>
  <si>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</si>
  <si>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</si>
  <si>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</si>
  <si>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</si>
  <si>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</si>
  <si>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</si>
  <si>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</si>
  <si>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</si>
  <si>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</si>
  <si>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</si>
  <si>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</si>
  <si>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</si>
  <si>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</si>
  <si>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</si>
  <si>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</si>
  <si>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</si>
  <si>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</si>
  <si>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</si>
  <si>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</si>
  <si>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</si>
  <si>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</si>
  <si>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</si>
  <si>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</si>
  <si>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</si>
  <si>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</si>
  <si>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</si>
  <si>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</si>
  <si>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</si>
  <si>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</si>
  <si>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</si>
  <si>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</si>
  <si>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</si>
  <si>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</si>
  <si>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</si>
  <si>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</si>
  <si>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</si>
  <si>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</si>
  <si>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</si>
  <si>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</si>
  <si>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</si>
  <si>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</si>
  <si>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</si>
  <si>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</si>
  <si>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</si>
  <si>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</si>
  <si>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</si>
  <si>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</si>
  <si>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</si>
  <si>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</si>
  <si>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</si>
  <si>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</si>
  <si>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</si>
  <si>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</si>
  <si>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</si>
  <si>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</si>
  <si>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</si>
  <si>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</si>
  <si>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</si>
  <si>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</si>
  <si>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</si>
  <si>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</si>
  <si>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</si>
  <si>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</si>
  <si>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</si>
  <si>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</si>
  <si>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</si>
  <si>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</si>
  <si>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</si>
  <si>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</si>
  <si>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</si>
  <si>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</si>
  <si>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</si>
  <si>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</si>
  <si>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</si>
  <si>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</si>
  <si>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</si>
  <si>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</si>
  <si>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</si>
  <si>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</si>
  <si>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</si>
  <si>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</si>
  <si>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</si>
  <si>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</si>
  <si>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</si>
  <si>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</si>
  <si>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</si>
  <si>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</si>
  <si>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</si>
  <si>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</si>
  <si>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</si>
  <si>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</si>
  <si>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</si>
  <si>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</si>
  <si>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</si>
  <si>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</si>
  <si>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</si>
  <si>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</si>
  <si>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</si>
  <si>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</si>
  <si>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</si>
  <si>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</si>
  <si>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</si>
  <si>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</si>
  <si>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</si>
  <si>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</si>
  <si>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</si>
  <si>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</si>
  <si>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</si>
  <si>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</si>
  <si>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</si>
  <si>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</si>
  <si>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</si>
  <si>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</si>
  <si>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</si>
  <si>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</si>
  <si>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</si>
  <si>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</si>
  <si>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</si>
  <si>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</si>
  <si>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</si>
  <si>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</si>
  <si>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</si>
  <si>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</si>
  <si>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</si>
  <si>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</si>
  <si>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</si>
  <si>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</si>
  <si>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</si>
  <si>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</si>
  <si>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</si>
  <si>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</si>
  <si>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</si>
  <si>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</si>
  <si>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</si>
  <si>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</si>
  <si>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</si>
  <si>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</si>
  <si>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</si>
  <si>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</si>
  <si>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</si>
  <si>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</si>
  <si>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</si>
  <si>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</si>
  <si>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</si>
  <si>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</si>
  <si>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</si>
  <si>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</si>
  <si>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</si>
  <si>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</si>
  <si>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</si>
  <si>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</si>
  <si>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</si>
  <si>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</si>
  <si>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</si>
  <si>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</si>
  <si>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</si>
  <si>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</si>
  <si>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</si>
  <si>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</si>
  <si>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</si>
  <si>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</si>
  <si>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</si>
  <si>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</si>
  <si>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</si>
  <si>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</si>
  <si>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</si>
  <si>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</si>
  <si>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</si>
  <si>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</si>
  <si>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</si>
  <si>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</si>
  <si>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</si>
  <si>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</si>
  <si>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</si>
  <si>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</si>
  <si>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</si>
  <si>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</si>
  <si>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</si>
  <si>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</si>
  <si>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</si>
  <si>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</si>
  <si>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</si>
  <si>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</si>
  <si>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</si>
  <si>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</si>
  <si>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</si>
  <si>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</si>
  <si>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</si>
  <si>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</si>
  <si>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</si>
  <si>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</si>
  <si>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</si>
  <si>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</si>
  <si>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</si>
  <si>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</si>
  <si>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</si>
  <si>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</si>
  <si>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</si>
  <si>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</si>
  <si>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</si>
  <si>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</si>
  <si>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</si>
  <si>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</si>
  <si>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</si>
  <si>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</si>
  <si>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</si>
  <si>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</si>
  <si>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</si>
  <si>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</si>
  <si>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</si>
  <si>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</si>
  <si>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</si>
  <si>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</si>
  <si>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</si>
  <si>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</si>
  <si>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</si>
  <si>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</si>
  <si>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</si>
  <si>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</si>
  <si>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</si>
  <si>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</si>
  <si>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</si>
  <si>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</si>
  <si>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</si>
  <si>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</si>
  <si>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</si>
  <si>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</si>
  <si>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</si>
  <si>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</si>
  <si>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</si>
  <si>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</si>
  <si>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</si>
  <si>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</si>
  <si>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</si>
  <si>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</si>
  <si>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</si>
  <si>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</si>
  <si>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</si>
  <si>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</si>
  <si>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</si>
  <si>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</si>
  <si>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</si>
  <si>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</si>
  <si>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</si>
  <si>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</si>
  <si>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</si>
  <si>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</si>
  <si>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</si>
  <si>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</si>
  <si>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</si>
  <si>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</si>
  <si>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</si>
  <si>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</si>
  <si>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</si>
  <si>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</si>
  <si>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</si>
  <si>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</si>
  <si>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</si>
  <si>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</si>
  <si>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</si>
  <si>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</si>
  <si>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</si>
  <si>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</si>
  <si>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</si>
  <si>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</si>
  <si>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</si>
  <si>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</si>
  <si>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</si>
  <si>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</si>
  <si>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</si>
  <si>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</si>
  <si>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</si>
  <si>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</si>
  <si>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</si>
  <si>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</si>
  <si>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</si>
  <si>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</si>
  <si>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</si>
  <si>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</si>
  <si>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</si>
  <si>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</si>
  <si>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</si>
  <si>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</si>
  <si>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</si>
  <si>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</si>
  <si>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</si>
  <si>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</si>
  <si>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</si>
  <si>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</si>
  <si>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</si>
  <si>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</si>
  <si>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</si>
  <si>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</si>
  <si>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</si>
  <si>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</si>
  <si>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</si>
  <si>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</si>
  <si>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</si>
  <si>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</si>
  <si>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</si>
  <si>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</si>
  <si>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</si>
  <si>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</si>
  <si>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</si>
  <si>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</si>
  <si>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</si>
  <si>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</si>
  <si>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</si>
  <si>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</si>
  <si>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</si>
  <si>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</si>
  <si>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</si>
  <si>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</si>
  <si>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</si>
  <si>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</si>
  <si>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</si>
  <si>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</si>
  <si>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</si>
  <si>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</si>
  <si>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</si>
  <si>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</si>
  <si>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</si>
  <si>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</si>
  <si>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</si>
  <si>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</si>
  <si>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</si>
  <si>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</si>
  <si>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</si>
  <si>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</si>
  <si>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</si>
  <si>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</si>
  <si>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</si>
  <si>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</si>
  <si>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</si>
  <si>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</si>
  <si>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</si>
  <si>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</si>
  <si>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</si>
  <si>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</si>
  <si>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</si>
  <si>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</si>
  <si>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</si>
  <si>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</si>
  <si>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</si>
  <si>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</si>
  <si>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</si>
  <si>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</si>
  <si>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</si>
  <si>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</si>
  <si>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</si>
  <si>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</si>
  <si>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</si>
  <si>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</si>
  <si>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</si>
  <si>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</si>
  <si>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</si>
  <si>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</si>
  <si>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</si>
  <si>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</si>
  <si>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</si>
  <si>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</si>
  <si>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</si>
  <si>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</si>
  <si>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</si>
  <si>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</si>
  <si>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</si>
  <si>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</si>
  <si>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</si>
  <si>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</si>
  <si>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</si>
  <si>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</si>
  <si>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</si>
  <si>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</si>
  <si>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</si>
  <si>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</si>
  <si>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</si>
  <si>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</si>
  <si>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</si>
  <si>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</si>
  <si>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</si>
  <si>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</si>
  <si>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</si>
  <si>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</si>
  <si>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</si>
  <si>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</si>
  <si>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</si>
  <si>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</si>
  <si>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</si>
  <si>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</si>
  <si>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</si>
  <si>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</si>
  <si>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</si>
  <si>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</si>
  <si>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</si>
  <si>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</si>
  <si>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</si>
  <si>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</si>
  <si>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</si>
  <si>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</si>
  <si>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</si>
  <si>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</si>
  <si>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</si>
  <si>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</si>
  <si>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</si>
  <si>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</si>
  <si>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</si>
  <si>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</si>
  <si>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</si>
  <si>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</si>
  <si>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</si>
  <si>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</si>
  <si>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</si>
  <si>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</si>
  <si>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</si>
  <si>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</si>
  <si>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</si>
  <si>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</si>
  <si>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</si>
  <si>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</si>
  <si>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</si>
  <si>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</si>
  <si>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</si>
  <si>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</si>
  <si>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</si>
  <si>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</si>
  <si>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</si>
  <si>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</si>
  <si>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</si>
  <si>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</si>
  <si>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</si>
  <si>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</si>
  <si>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</si>
  <si>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</si>
  <si>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</si>
  <si>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</si>
  <si>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</si>
  <si>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</si>
  <si>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</si>
  <si>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</si>
  <si>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</si>
  <si>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</si>
  <si>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</si>
  <si>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</si>
  <si>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</si>
  <si>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</si>
  <si>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</si>
  <si>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</si>
  <si>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</si>
  <si>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</si>
  <si>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</si>
  <si>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</si>
  <si>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</si>
  <si>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</si>
  <si>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</si>
  <si>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</si>
  <si>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</si>
  <si>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</si>
  <si>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</si>
  <si>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</si>
  <si>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</si>
  <si>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</si>
  <si>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</si>
  <si>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</si>
  <si>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</si>
  <si>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</si>
  <si>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</si>
  <si>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</si>
  <si>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</si>
  <si>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</si>
  <si>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</si>
  <si>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</si>
  <si>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</si>
  <si>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</si>
  <si>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</si>
  <si>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</si>
  <si>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</si>
  <si>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</si>
  <si>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</si>
  <si>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</si>
  <si>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</si>
  <si>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</si>
  <si>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</si>
  <si>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</si>
  <si>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</si>
  <si>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</si>
  <si>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</si>
  <si>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</si>
  <si>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</si>
  <si>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</si>
  <si>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</si>
  <si>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</si>
  <si>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</si>
  <si>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</si>
  <si>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</si>
  <si>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</si>
  <si>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</si>
  <si>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</si>
  <si>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</si>
  <si>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</si>
  <si>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</si>
  <si>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</si>
  <si>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</si>
  <si>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</si>
  <si>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</si>
  <si>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</si>
  <si>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</si>
  <si>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</si>
  <si>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</si>
  <si>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</si>
  <si>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</si>
  <si>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</si>
  <si>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</si>
  <si>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</si>
  <si>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</si>
  <si>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</si>
  <si>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</si>
  <si>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</si>
  <si>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</si>
  <si>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</si>
  <si>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</si>
  <si>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</si>
  <si>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</si>
  <si>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</si>
  <si>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</si>
  <si>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</si>
  <si>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</si>
  <si>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</si>
  <si>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</si>
  <si>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</si>
  <si>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</si>
  <si>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</si>
  <si>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</si>
  <si>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</si>
  <si>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</si>
  <si>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</si>
  <si>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</si>
  <si>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</si>
  <si>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</si>
  <si>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</si>
  <si>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</si>
  <si>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</si>
  <si>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</si>
  <si>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</si>
  <si>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</si>
  <si>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</si>
  <si>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</si>
  <si>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</si>
  <si>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</si>
  <si>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</si>
  <si>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</si>
  <si>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</si>
  <si>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</si>
  <si>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</si>
  <si>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</si>
  <si>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</si>
  <si>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</si>
  <si>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</si>
  <si>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</si>
  <si>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</si>
  <si>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</si>
  <si>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</si>
  <si>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</si>
  <si>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</si>
  <si>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</si>
  <si>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</si>
  <si>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</si>
  <si>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</si>
  <si>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</si>
  <si>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</si>
  <si>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</si>
  <si>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</si>
  <si>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</si>
  <si>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</si>
  <si>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</si>
  <si>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</si>
  <si>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</si>
  <si>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</si>
  <si>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</si>
  <si>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</si>
  <si>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</si>
  <si>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</si>
  <si>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</si>
  <si>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</si>
  <si>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</si>
  <si>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</si>
  <si>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</si>
  <si>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</si>
  <si>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</si>
  <si>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</si>
  <si>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</si>
  <si>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</si>
  <si>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</si>
  <si>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</si>
  <si>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</si>
  <si>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</si>
  <si>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</si>
  <si>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</si>
  <si>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</si>
  <si>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</si>
  <si>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</si>
  <si>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</si>
  <si>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</si>
  <si>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</si>
  <si>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</si>
  <si>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</si>
  <si>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</si>
  <si>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</si>
  <si>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</si>
  <si>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</si>
  <si>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</si>
  <si>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</si>
  <si>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</si>
  <si>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</si>
  <si>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</si>
  <si>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</si>
  <si>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</si>
  <si>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</si>
  <si>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</si>
  <si>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</si>
  <si>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</si>
  <si>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</si>
  <si>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</si>
  <si>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</si>
  <si>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</si>
  <si>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</si>
  <si>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</si>
  <si>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</si>
  <si>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</si>
  <si>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</si>
  <si>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</si>
  <si>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</si>
  <si>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</si>
  <si>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</si>
  <si>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</si>
  <si>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</si>
  <si>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</si>
  <si>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</si>
  <si>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</si>
  <si>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</si>
  <si>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</si>
  <si>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</si>
  <si>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</si>
  <si>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</si>
  <si>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</si>
  <si>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</si>
  <si>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</si>
  <si>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</si>
  <si>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</si>
  <si>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</si>
  <si>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</si>
  <si>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</si>
  <si>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</si>
  <si>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</si>
  <si>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</si>
  <si>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</si>
  <si>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</si>
  <si>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</si>
  <si>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</si>
  <si>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</si>
  <si>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</si>
  <si>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</si>
  <si>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</si>
  <si>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</si>
  <si>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</si>
  <si>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</si>
  <si>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</si>
  <si>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</si>
  <si>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</si>
  <si>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</si>
  <si>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</si>
  <si>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</si>
  <si>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</si>
  <si>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</si>
  <si>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</si>
  <si>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</si>
  <si>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</si>
  <si>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</si>
  <si>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</si>
  <si>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</si>
  <si>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</si>
  <si>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</si>
  <si>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</si>
  <si>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</si>
  <si>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</si>
  <si>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</si>
  <si>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</si>
  <si>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</si>
  <si>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</si>
  <si>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</si>
  <si>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</si>
  <si>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</si>
  <si>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</si>
  <si>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</si>
  <si>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</si>
  <si>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</si>
  <si>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</si>
  <si>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</si>
  <si>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</si>
  <si>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</si>
  <si>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</si>
  <si>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</si>
  <si>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</si>
  <si>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</si>
  <si>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</si>
  <si>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</si>
  <si>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</si>
  <si>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</si>
  <si>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</si>
  <si>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</si>
  <si>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</si>
  <si>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</si>
  <si>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</si>
  <si>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</si>
  <si>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</si>
  <si>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</si>
  <si>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</si>
  <si>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</si>
  <si>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</si>
  <si>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</si>
  <si>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</si>
  <si>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</si>
  <si>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</si>
  <si>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</si>
  <si>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</si>
  <si>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</si>
  <si>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</si>
  <si>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</si>
  <si>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</si>
  <si>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</si>
  <si>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</si>
  <si>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</si>
  <si>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</si>
  <si>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</si>
  <si>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</si>
  <si>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</si>
  <si>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</si>
  <si>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</si>
  <si>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</si>
  <si>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</si>
  <si>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</si>
  <si>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</si>
  <si>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</si>
  <si>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</si>
  <si>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</si>
  <si>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</si>
  <si>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</si>
  <si>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</si>
  <si>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</si>
  <si>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</si>
  <si>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</si>
  <si>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</si>
  <si>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</si>
  <si>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</si>
  <si>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</si>
  <si>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</si>
  <si>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</si>
  <si>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</si>
  <si>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</si>
  <si>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</si>
  <si>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</si>
  <si>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</si>
  <si>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</si>
  <si>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</si>
  <si>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</si>
  <si>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</si>
  <si>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</si>
  <si>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</si>
  <si>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</si>
  <si>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</si>
  <si>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</si>
  <si>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</si>
  <si>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</si>
  <si>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</si>
  <si>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</si>
  <si>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</si>
  <si>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</si>
  <si>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</si>
  <si>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</si>
  <si>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</si>
  <si>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</si>
  <si>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</si>
  <si>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</si>
  <si>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</si>
  <si>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</si>
  <si>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</si>
  <si>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</si>
  <si>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</si>
  <si>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</si>
  <si>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</si>
  <si>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</si>
  <si>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</si>
  <si>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</si>
  <si>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</si>
  <si>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</si>
  <si>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</si>
  <si>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</si>
  <si>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</si>
  <si>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</si>
  <si>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</si>
  <si>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</si>
  <si>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</si>
  <si>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</si>
  <si>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</si>
  <si>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</si>
  <si>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</si>
  <si>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</si>
  <si>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</si>
  <si>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</si>
  <si>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</si>
  <si>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</si>
  <si>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</si>
  <si>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</si>
  <si>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</si>
  <si>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</si>
  <si>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</si>
  <si>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</si>
  <si>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</si>
  <si>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</si>
  <si>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</si>
  <si>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</si>
  <si>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</si>
  <si>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</si>
  <si>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</si>
  <si>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</si>
  <si>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</si>
  <si>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</si>
  <si>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</si>
  <si>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</si>
  <si>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</si>
  <si>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</si>
  <si>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</si>
  <si>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</si>
  <si>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</si>
  <si>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</si>
  <si>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</si>
  <si>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</si>
  <si>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</si>
  <si>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</si>
  <si>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</si>
  <si>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</si>
  <si>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</si>
  <si>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</si>
  <si>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</si>
  <si>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</si>
  <si>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</si>
  <si>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</si>
  <si>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</si>
  <si>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</si>
  <si>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</si>
  <si>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</si>
  <si>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</si>
  <si>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</si>
  <si>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</si>
  <si>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</si>
  <si>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</si>
  <si>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</si>
  <si>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</si>
  <si>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</si>
  <si>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</si>
  <si>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</si>
  <si>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</si>
  <si>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</si>
  <si>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</si>
  <si>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</si>
  <si>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</si>
  <si>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</si>
  <si>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</si>
  <si>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</si>
  <si>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</si>
  <si>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</si>
  <si>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</si>
  <si>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</si>
  <si>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</si>
  <si>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</si>
  <si>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</si>
  <si>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</si>
  <si>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</si>
  <si>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</si>
  <si>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</si>
  <si>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</si>
  <si>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</si>
  <si>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</si>
  <si>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</si>
  <si>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</si>
  <si>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</si>
  <si>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</si>
  <si>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</si>
  <si>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</si>
  <si>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</si>
  <si>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</si>
  <si>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</si>
  <si>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</si>
  <si>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</si>
  <si>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</si>
  <si>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</si>
  <si>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</si>
  <si>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</si>
  <si>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</si>
  <si>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</si>
  <si>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</si>
  <si>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</si>
  <si>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</si>
  <si>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</si>
  <si>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</si>
  <si>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</si>
  <si>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</si>
  <si>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</si>
  <si>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</si>
  <si>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</si>
  <si>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</si>
  <si>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</si>
  <si>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</si>
  <si>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</si>
  <si>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</si>
  <si>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</si>
  <si>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</si>
  <si>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</si>
  <si>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</si>
  <si>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</si>
  <si>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</si>
  <si>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</si>
  <si>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</si>
  <si>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</si>
  <si>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</si>
  <si>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</si>
  <si>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</si>
  <si>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</si>
  <si>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</si>
  <si>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</si>
  <si>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</si>
  <si>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</si>
  <si>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</si>
  <si>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</si>
  <si>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</si>
  <si>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</si>
  <si>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</si>
  <si>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</si>
  <si>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</si>
  <si>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</si>
  <si>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</si>
  <si>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</si>
  <si>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</si>
  <si>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</si>
  <si>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</si>
  <si>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</si>
  <si>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</si>
  <si>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</si>
  <si>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</si>
  <si>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</si>
  <si>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</si>
  <si>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</si>
  <si>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</si>
  <si>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</si>
  <si>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</si>
  <si>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</si>
  <si>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</si>
  <si>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</si>
  <si>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</si>
  <si>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</si>
  <si>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</si>
  <si>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</si>
  <si>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</si>
  <si>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</si>
  <si>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</si>
  <si>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</si>
  <si>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</si>
  <si>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</si>
  <si>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</si>
  <si>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</si>
  <si>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</si>
  <si>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</si>
  <si>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</si>
  <si>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</si>
  <si>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</si>
  <si>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</si>
  <si>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</si>
  <si>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</si>
  <si>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</si>
  <si>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</si>
  <si>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</si>
  <si>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</si>
  <si>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</si>
  <si>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</si>
  <si>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</si>
  <si>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</si>
  <si>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</si>
  <si>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</si>
  <si>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</si>
  <si>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</si>
  <si>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</si>
  <si>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</si>
  <si>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</si>
  <si>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</si>
  <si>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</si>
  <si>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</si>
  <si>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</si>
  <si>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</si>
  <si>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</si>
  <si>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</si>
  <si>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</si>
  <si>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</si>
  <si>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</si>
  <si>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</si>
  <si>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</si>
  <si>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</si>
  <si>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</si>
  <si>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</si>
  <si>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</si>
  <si>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</si>
  <si>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</si>
  <si>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</si>
  <si>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</si>
  <si>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</si>
  <si>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</si>
  <si>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</si>
  <si>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</si>
  <si>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</si>
  <si>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</si>
  <si>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</si>
  <si>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</si>
  <si>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</si>
  <si>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</si>
  <si>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</si>
  <si>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</si>
  <si>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</si>
  <si>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</si>
  <si>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</si>
  <si>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</si>
  <si>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</si>
  <si>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</si>
  <si>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</si>
  <si>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</si>
  <si>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</si>
  <si>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</si>
  <si>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</si>
  <si>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</si>
  <si>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</si>
  <si>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</si>
  <si>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</si>
  <si>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</si>
  <si>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</si>
  <si>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</si>
  <si>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</si>
  <si>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</si>
  <si>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</si>
  <si>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</si>
  <si>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</si>
  <si>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</si>
  <si>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</si>
  <si>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</si>
  <si>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</si>
  <si>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</si>
  <si>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</si>
  <si>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</si>
  <si>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</si>
  <si>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</si>
  <si>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</si>
  <si>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</si>
  <si>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</si>
  <si>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</si>
  <si>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</si>
  <si>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</si>
  <si>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</si>
  <si>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</si>
  <si>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</si>
  <si>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</si>
  <si>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</si>
  <si>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</si>
  <si>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</si>
  <si>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</si>
  <si>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</si>
  <si>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</si>
  <si>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</si>
  <si>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</si>
  <si>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</si>
  <si>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</si>
  <si>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</si>
  <si>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</si>
  <si>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</si>
  <si>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</si>
  <si>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</si>
  <si>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</si>
  <si>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</si>
  <si>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</si>
  <si>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</si>
  <si>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</si>
  <si>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</si>
  <si>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</si>
  <si>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</si>
  <si>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</si>
  <si>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</si>
  <si>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</si>
  <si>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</si>
  <si>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</si>
  <si>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</si>
  <si>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</si>
  <si>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</si>
  <si>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</si>
  <si>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</si>
  <si>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</si>
  <si>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</si>
  <si>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</si>
  <si>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</si>
  <si>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</si>
  <si>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</si>
  <si>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</si>
  <si>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</si>
  <si>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</si>
  <si>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</si>
  <si>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</si>
  <si>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</si>
  <si>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</si>
  <si>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</si>
  <si>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</si>
  <si>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</si>
  <si>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</si>
  <si>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</si>
  <si>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</si>
  <si>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</si>
  <si>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</si>
  <si>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</si>
  <si>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</si>
  <si>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</si>
  <si>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</si>
  <si>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</si>
  <si>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</si>
  <si>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</si>
  <si>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</si>
  <si>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</si>
  <si>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</si>
  <si>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</si>
  <si>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</si>
  <si>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</si>
  <si>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</si>
  <si>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</si>
  <si>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</si>
  <si>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</si>
  <si>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</si>
  <si>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</si>
  <si>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</si>
  <si>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</si>
  <si>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</si>
  <si>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</si>
  <si>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</si>
  <si>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</si>
  <si>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</si>
  <si>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</si>
  <si>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</si>
  <si>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</si>
  <si>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</si>
  <si>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</si>
  <si>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</si>
  <si>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</si>
  <si>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</si>
  <si>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</si>
  <si>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</si>
  <si>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</si>
  <si>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</si>
  <si>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</si>
  <si>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</si>
  <si>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</si>
  <si>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</si>
  <si>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</si>
  <si>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</si>
  <si>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</si>
  <si>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</si>
  <si>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</si>
  <si>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</si>
  <si>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</si>
  <si>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</si>
  <si>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</si>
  <si>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</si>
  <si>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</si>
  <si>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</si>
  <si>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</si>
  <si>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</si>
  <si>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</si>
  <si>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</si>
  <si>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</si>
  <si>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</si>
  <si>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</si>
  <si>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</si>
  <si>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</si>
  <si>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</si>
  <si>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</si>
  <si>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</si>
  <si>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</si>
  <si>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</si>
  <si>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</si>
  <si>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</si>
  <si>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</si>
  <si>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</si>
  <si>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</si>
  <si>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</si>
  <si>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</si>
  <si>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</si>
  <si>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</si>
  <si>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</si>
  <si>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</si>
  <si>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</si>
  <si>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</si>
  <si>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</si>
  <si>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</si>
  <si>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</si>
  <si>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</si>
  <si>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</si>
  <si>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</si>
  <si>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</si>
  <si>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</si>
  <si>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</si>
  <si>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</si>
  <si>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</si>
  <si>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</si>
  <si>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</si>
  <si>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</si>
  <si>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</si>
  <si>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</si>
  <si>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</si>
  <si>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</si>
  <si>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</si>
  <si>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</si>
  <si>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</si>
  <si>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</si>
  <si>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</si>
  <si>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</si>
  <si>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</si>
  <si>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</si>
  <si>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</si>
  <si>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</si>
  <si>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</si>
  <si>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</si>
  <si>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</si>
  <si>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</si>
  <si>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</si>
  <si>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</si>
  <si>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</si>
  <si>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</si>
  <si>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</si>
  <si>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</si>
  <si>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</si>
  <si>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</si>
  <si>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</si>
  <si>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</si>
  <si>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</si>
  <si>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</si>
  <si>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</si>
  <si>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</si>
  <si>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</si>
  <si>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</si>
  <si>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</si>
  <si>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</si>
  <si>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</si>
  <si>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</si>
  <si>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</si>
  <si>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</si>
  <si>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</si>
  <si>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</si>
  <si>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</si>
  <si>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</si>
  <si>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</si>
  <si>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</si>
  <si>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</si>
  <si>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</si>
  <si>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</si>
  <si>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</si>
  <si>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</si>
  <si>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</si>
  <si>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</si>
  <si>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</si>
  <si>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</si>
  <si>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</si>
  <si>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</si>
  <si>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</si>
  <si>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</si>
  <si>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</si>
  <si>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</si>
  <si>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</si>
  <si>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</si>
  <si>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</si>
  <si>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</si>
  <si>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</si>
  <si>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</si>
  <si>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</si>
  <si>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</si>
  <si>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</si>
  <si>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</si>
  <si>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</si>
  <si>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</si>
  <si>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</si>
  <si>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</si>
  <si>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</si>
  <si>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</si>
  <si>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</si>
  <si>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</si>
  <si>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</si>
  <si>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</si>
  <si>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</si>
  <si>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</si>
  <si>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</si>
  <si>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</si>
  <si>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</si>
  <si>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</si>
  <si>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</si>
  <si>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</si>
  <si>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</si>
  <si>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</si>
  <si>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</si>
  <si>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</si>
  <si>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</si>
  <si>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</si>
  <si>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</si>
  <si>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</si>
  <si>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</si>
  <si>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</si>
  <si>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</si>
  <si>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</si>
  <si>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</si>
  <si>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</si>
  <si>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</si>
  <si>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</si>
  <si>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</si>
  <si>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</si>
  <si>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</si>
  <si>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</si>
  <si>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</si>
  <si>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</si>
  <si>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</si>
  <si>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</si>
  <si>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</si>
  <si>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</si>
  <si>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</si>
  <si>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</si>
  <si>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</si>
  <si>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</si>
  <si>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</si>
  <si>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</si>
  <si>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</si>
  <si>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</si>
  <si>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</si>
  <si>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</si>
  <si>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</si>
  <si>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</si>
  <si>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</si>
  <si>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</si>
  <si>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</si>
  <si>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</si>
  <si>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</si>
  <si>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</si>
  <si>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</si>
  <si>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</si>
  <si>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</si>
  <si>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</si>
  <si>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</si>
  <si>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</si>
  <si>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</si>
  <si>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</si>
  <si>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</si>
  <si>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</si>
  <si>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</si>
  <si>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</si>
  <si>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</si>
  <si>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</si>
  <si>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</si>
  <si>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</si>
  <si>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</si>
  <si>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</si>
  <si>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</si>
  <si>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</si>
  <si>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</si>
  <si>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</si>
  <si>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</si>
  <si>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</si>
  <si>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</si>
  <si>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</si>
  <si>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</si>
  <si>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</si>
  <si>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</si>
  <si>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</si>
  <si>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</si>
  <si>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</si>
  <si>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</si>
  <si>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</si>
  <si>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</si>
  <si>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</si>
  <si>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</si>
  <si>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</si>
  <si>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</si>
  <si>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</si>
  <si>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</si>
  <si>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</si>
  <si>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</si>
  <si>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</si>
  <si>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</si>
  <si>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</si>
  <si>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</si>
  <si>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</si>
  <si>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</si>
  <si>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</si>
  <si>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</si>
  <si>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</si>
  <si>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</si>
  <si>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</si>
  <si>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</si>
  <si>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</si>
  <si>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</si>
  <si>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</si>
  <si>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</si>
  <si>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</si>
  <si>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</si>
  <si>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</si>
  <si>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</si>
  <si>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</si>
  <si>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</si>
  <si>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</si>
  <si>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</si>
  <si>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</si>
  <si>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</si>
  <si>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</si>
  <si>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</si>
  <si>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</si>
  <si>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</si>
  <si>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</si>
  <si>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</si>
  <si>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</si>
  <si>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</si>
  <si>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</si>
  <si>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</si>
  <si>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</si>
  <si>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</si>
  <si>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</si>
  <si>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</si>
  <si>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</si>
  <si>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</si>
  <si>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</si>
  <si>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</si>
  <si>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</si>
  <si>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</si>
  <si>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</si>
  <si>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</si>
  <si>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</si>
  <si>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</si>
  <si>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</si>
  <si>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</si>
  <si>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</si>
  <si>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</si>
  <si>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</si>
  <si>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</si>
  <si>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</si>
  <si>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</si>
  <si>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</si>
  <si>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</si>
  <si>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</si>
  <si>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</si>
  <si>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</si>
  <si>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</si>
  <si>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</si>
  <si>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</si>
  <si>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</si>
  <si>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</si>
  <si>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</si>
  <si>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</si>
  <si>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</si>
  <si>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</si>
  <si>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</si>
  <si>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</si>
  <si>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</si>
  <si>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</si>
  <si>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</si>
  <si>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</si>
  <si>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</si>
  <si>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</si>
  <si>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</si>
  <si>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</si>
  <si>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</si>
  <si>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</si>
  <si>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</si>
  <si>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</si>
  <si>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</si>
  <si>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</si>
  <si>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</si>
  <si>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</si>
  <si>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</si>
  <si>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</si>
  <si>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</si>
  <si>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</si>
  <si>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</si>
  <si>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</si>
  <si>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</si>
  <si>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</si>
  <si>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</si>
  <si>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</si>
  <si>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</si>
  <si>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</si>
  <si>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</si>
  <si>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</si>
  <si>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</si>
  <si>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</si>
  <si>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</si>
  <si>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</si>
  <si>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</si>
  <si>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</si>
  <si>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</si>
  <si>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</si>
  <si>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</si>
  <si>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</si>
  <si>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</si>
  <si>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</si>
  <si>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</si>
  <si>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</si>
  <si>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</si>
  <si>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</si>
  <si>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</si>
  <si>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</si>
  <si>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</si>
  <si>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</si>
  <si>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</si>
  <si>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</si>
  <si>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</si>
  <si>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</si>
  <si>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</si>
  <si>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</si>
  <si>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</si>
  <si>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</si>
  <si>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</si>
  <si>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</si>
  <si>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</si>
  <si>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</si>
  <si>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</si>
  <si>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</si>
  <si>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</si>
  <si>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</si>
  <si>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</si>
  <si>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</si>
  <si>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</si>
  <si>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</si>
  <si>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</si>
  <si>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</si>
  <si>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</si>
  <si>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</si>
  <si>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</si>
  <si>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</si>
  <si>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</si>
  <si>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</si>
  <si>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</si>
  <si>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</si>
  <si>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</si>
  <si>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</si>
  <si>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</si>
  <si>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</si>
  <si>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</si>
  <si>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</si>
  <si>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</si>
  <si>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</si>
  <si>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</si>
  <si>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</si>
  <si>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</si>
  <si>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</si>
  <si>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</si>
  <si>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</si>
  <si>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</si>
  <si>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</si>
  <si>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</si>
  <si>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</si>
  <si>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</si>
  <si>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</si>
  <si>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</si>
  <si>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</si>
  <si>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</si>
  <si>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</si>
  <si>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</si>
  <si>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</si>
  <si>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</si>
  <si>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</si>
  <si>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</si>
  <si>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</si>
  <si>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</si>
  <si>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</si>
  <si>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</si>
  <si>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</si>
  <si>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</si>
  <si>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</si>
  <si>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</si>
  <si>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</si>
  <si>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</si>
  <si>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</si>
  <si>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</si>
  <si>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</si>
  <si>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</si>
  <si>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</si>
  <si>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</si>
  <si>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</si>
  <si>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</si>
  <si>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</si>
  <si>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</si>
  <si>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</si>
  <si>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</si>
  <si>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</si>
  <si>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</si>
  <si>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</si>
  <si>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</si>
  <si>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</si>
  <si>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</si>
  <si>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</si>
  <si>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</si>
  <si>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</si>
  <si>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</si>
  <si>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</si>
  <si>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</si>
  <si>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</si>
  <si>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</si>
  <si>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</si>
  <si>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</si>
  <si>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</si>
  <si>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</si>
  <si>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</si>
  <si>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</si>
  <si>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</si>
  <si>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</si>
  <si>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</si>
  <si>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</si>
  <si>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</si>
  <si>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</si>
  <si>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</si>
  <si>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</si>
  <si>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</si>
  <si>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</si>
  <si>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</si>
  <si>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</si>
  <si>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</si>
  <si>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</si>
  <si>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</si>
  <si>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</si>
  <si>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</si>
  <si>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</si>
  <si>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</si>
  <si>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</si>
  <si>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</si>
  <si>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</si>
  <si>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</si>
  <si>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</si>
  <si>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</si>
  <si>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</si>
  <si>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</si>
  <si>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</si>
  <si>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</si>
  <si>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</si>
  <si>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</si>
  <si>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</si>
  <si>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</si>
  <si>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</si>
  <si>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</si>
  <si>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</si>
  <si>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</si>
  <si>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</si>
  <si>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</si>
  <si>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</si>
  <si>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</si>
  <si>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</si>
  <si>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</si>
  <si>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</si>
  <si>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</si>
  <si>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</si>
  <si>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</si>
  <si>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</si>
  <si>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</si>
  <si>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</si>
  <si>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</si>
  <si>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</si>
  <si>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</si>
  <si>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</si>
  <si>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</si>
  <si>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</si>
  <si>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</si>
  <si>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</si>
  <si>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</si>
  <si>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</si>
  <si>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</si>
  <si>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</si>
  <si>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</si>
  <si>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</si>
  <si>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</si>
  <si>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</si>
  <si>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</si>
  <si>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</si>
  <si>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</si>
  <si>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</si>
  <si>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</si>
  <si>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</si>
  <si>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</si>
  <si>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</si>
  <si>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</si>
  <si>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</si>
  <si>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</si>
  <si>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</si>
  <si>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</si>
  <si>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</si>
  <si>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</si>
  <si>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</si>
  <si>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</si>
  <si>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</si>
  <si>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</si>
  <si>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</si>
  <si>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</si>
  <si>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</si>
  <si>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</si>
  <si>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</si>
  <si>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</si>
  <si>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</si>
  <si>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</si>
  <si>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</si>
  <si>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</si>
  <si>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</si>
  <si>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</si>
  <si>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</si>
  <si>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</si>
  <si>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</si>
  <si>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</si>
  <si>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</si>
  <si>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</si>
  <si>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</si>
  <si>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</si>
  <si>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</si>
  <si>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</si>
  <si>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</si>
  <si>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</si>
  <si>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</si>
  <si>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</si>
  <si>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</si>
  <si>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</si>
  <si>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</si>
  <si>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</si>
  <si>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</si>
  <si>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</si>
  <si>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</si>
  <si>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</si>
  <si>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</si>
  <si>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</si>
  <si>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</si>
  <si>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</si>
  <si>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</si>
  <si>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</si>
  <si>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</si>
  <si>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</si>
  <si>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</si>
  <si>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</si>
  <si>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</si>
  <si>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</si>
  <si>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</si>
  <si>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</si>
  <si>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</si>
  <si>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</si>
  <si>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</si>
  <si>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</si>
  <si>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</si>
  <si>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</si>
  <si>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</si>
  <si>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</si>
  <si>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</si>
  <si>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</si>
  <si>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</si>
  <si>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</si>
  <si>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</si>
  <si>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</si>
  <si>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</si>
  <si>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</si>
  <si>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</si>
  <si>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</si>
  <si>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</si>
  <si>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</si>
  <si>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</si>
  <si>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</si>
  <si>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</si>
  <si>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</si>
  <si>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</si>
  <si>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</si>
  <si>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</si>
  <si>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</si>
  <si>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</si>
  <si>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</si>
  <si>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</si>
  <si>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</si>
  <si>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</si>
  <si>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</si>
  <si>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</si>
  <si>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</si>
  <si>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</si>
  <si>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</si>
  <si>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</si>
  <si>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</si>
  <si>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</si>
  <si>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</si>
  <si>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</si>
  <si>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</si>
  <si>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</si>
  <si>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</si>
  <si>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</si>
  <si>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</si>
  <si>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</si>
  <si>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</si>
  <si>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</si>
  <si>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</si>
  <si>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</si>
  <si>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</si>
  <si>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</si>
  <si>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</si>
  <si>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</si>
  <si>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</si>
  <si>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</si>
  <si>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</si>
  <si>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</si>
  <si>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</si>
  <si>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</si>
  <si>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</si>
  <si>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</si>
  <si>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</si>
  <si>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</si>
  <si>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</si>
  <si>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</si>
  <si>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</si>
  <si>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</si>
  <si>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</si>
  <si>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</si>
  <si>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</si>
  <si>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</si>
  <si>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</si>
  <si>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</si>
  <si>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</si>
  <si>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</si>
  <si>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</si>
  <si>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</si>
  <si>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</si>
  <si>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</si>
  <si>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</si>
  <si>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</si>
  <si>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</si>
  <si>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</si>
  <si>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</si>
  <si>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</si>
  <si>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</si>
  <si>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</si>
  <si>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</si>
  <si>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</si>
  <si>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</si>
  <si>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</si>
  <si>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</si>
  <si>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</si>
  <si>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</si>
  <si>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</si>
  <si>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</si>
  <si>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</si>
  <si>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</si>
  <si>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</si>
  <si>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</si>
  <si>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</si>
  <si>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</si>
  <si>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</si>
  <si>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</si>
  <si>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</si>
  <si>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</si>
  <si>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</si>
  <si>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</si>
  <si>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</si>
  <si>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</si>
  <si>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</si>
  <si>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</si>
  <si>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</si>
  <si>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</si>
  <si>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</si>
  <si>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</si>
  <si>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</si>
  <si>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</si>
  <si>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</si>
  <si>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</si>
  <si>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</si>
  <si>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</si>
  <si>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</si>
  <si>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</si>
  <si>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</si>
  <si>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</si>
  <si>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</si>
  <si>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</si>
  <si>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</si>
  <si>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</si>
  <si>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</si>
  <si>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</si>
  <si>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</si>
  <si>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</si>
  <si>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</si>
  <si>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</si>
  <si>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</si>
  <si>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</si>
  <si>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</si>
  <si>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</si>
  <si>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</si>
  <si>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</si>
  <si>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</si>
  <si>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</si>
  <si>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</si>
  <si>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</si>
  <si>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</si>
  <si>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</si>
  <si>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</si>
  <si>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</si>
  <si>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</si>
  <si>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</si>
  <si>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</si>
  <si>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</si>
  <si>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</si>
  <si>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</si>
  <si>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</si>
  <si>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</si>
  <si>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</si>
  <si>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</si>
  <si>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</si>
  <si>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</si>
  <si>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</si>
  <si>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</si>
  <si>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</si>
  <si>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</si>
  <si>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</si>
  <si>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</si>
  <si>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</si>
  <si>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</si>
  <si>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PCM-20251205-00000680</t>
  </si>
  <si>
    <t>ETA 45 mins</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</si>
  <si>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</si>
  <si>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</si>
  <si>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</si>
  <si>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</si>
  <si>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</si>
  <si>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</si>
  <si>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</si>
  <si>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</si>
  <si>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</si>
  <si>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</si>
  <si>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PCM-20251205-00000735</t>
  </si>
  <si>
    <t>EM Team on the way ETA: 30 Mins</t>
  </si>
  <si>
    <t>PCM-20251205-00000667</t>
  </si>
  <si>
    <t xml:space="preserve">team need 50 minutes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</si>
</sst>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7" totalsRowShown="0" headerRowDxfId="96" dataDxfId="95" headerRowBorderDxfId="93" tableBorderDxfId="94" totalsRowBorderDxfId="92">
  <autoFilter ref="A1:L19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7" totalsRowShown="0" headerRowDxfId="79" dataDxfId="78" headerRowBorderDxfId="76" tableBorderDxfId="77" totalsRowBorderDxfId="75">
  <autoFilter ref="A1:L28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7" totalsRowShown="0" headerRowDxfId="46" dataDxfId="45" headerRowBorderDxfId="43" tableBorderDxfId="44" totalsRowBorderDxfId="42">
  <autoFilter ref="A1:L18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3" totalsRowShown="0" headerRowDxfId="29" dataDxfId="28" headerRowBorderDxfId="26" tableBorderDxfId="27">
  <autoFilter ref="A1:L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3" totalsRowShown="0" headerRowDxfId="13" tableBorderDxfId="12">
  <autoFilter ref="A1:L42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7"/>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333.74443356481788</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45996.692859490744</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45996.692859490744</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45996.692859490744</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45996.692859490744</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45996.692859490744</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45996.692859490744</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45996.692859490744</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45996.692859490744</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45996.692859490744</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45996.692859490744</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45996.692859490744</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45996.692859490744</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45996.692859490744</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45996.692859490744</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45996.692859490744</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45996.692859490744</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45996.692859490744</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45996.692859490744</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45996.692859490744</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45996.692859490744</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45996.692859490744</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45996.692859490744</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45996.692859490744</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45996.692859490744</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45996.692859490744</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45996.692859490744</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45996.692859490744</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45996.692859490744</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45996.692859490744</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45996.692859490744</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45996.692859490744</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45996.692859490744</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45996.692859490744</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45996.692859490744</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45996.692859490744</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45996.692859490744</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45996.692859490744</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45996.692859490744</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45996.692859490744</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45996.692859490744</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45996.692859490744</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45996.692859490744</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45996.692859490744</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45996.692859490744</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45996.692859490744</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45996.692859490744</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45996.692859490744</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45996.692859490744</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45996.692859490744</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45996.692859490744</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45996.692859490744</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45996.692859490744</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45996.692859490744</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45996.692859490744</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45996.692859490744</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45996.692859490744</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45996.692859490744</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45996.692859490744</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45996.692859490744</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45996.692859490744</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45996.692859490744</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45996.692859490744</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45996.692859490744</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45996.692859490744</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45996.692859490744</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45996.692859490744</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45996.692859490744</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45996.692859490744</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45996.692859490744</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45996.692859490744</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45996.692859490744</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45996.692859490744</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45996.692859490744</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45996.692859490744</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45996.692859490744</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45996.692859490744</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45996.692859490744</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45996.692859490744</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45996.692859490744</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45996.692859490744</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45996.692859490744</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45996.692859490744</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45996.692859490744</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45996.692859490744</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45996.692859490744</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45996.692859490744</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45996.692859490744</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45996.692859490744</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45996.692859490744</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45996.692859490744</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45996.692859490744</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45996.692859490744</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45996.692859490744</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45996.692859490744</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45996.692859490744</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45996.692859490744</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45996.692859490744</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45996.692859490744</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45996.692859490744</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45996.692859490744</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45996.692859490744</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45996.692859490744</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45996.692859490744</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45996.692859490744</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45996.692859490744</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45996.692859490744</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45996.692859490744</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45996.692859490744</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45996.692859490744</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45996.692859490744</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45996.692859490744</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45996.692859490744</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45996.692859490744</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45996.692859490744</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45996.692859490744</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45996.692859490744</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45996.692859490744</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45996.692859490744</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45996.692859490744</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45996.692859490744</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45996.692859490744</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45996.692859490744</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45996.692859490744</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45996.692859490744</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45996.692859490744</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45996.692859490744</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45996.692859490744</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45996.692859490744</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45996.692859490744</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45996.692859490744</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45996.692859490744</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45996.692859490744</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45996.692859490744</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45996.692859490744</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45996.692859490744</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45996.692859490744</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45996.692859490744</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45996.692859490744</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45996.692859490744</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45996.692859490744</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45996.692859490744</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45996.692859490744</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45996.692859490744</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45996.692859490744</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45996.692859490744</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45996.692859490744</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45996.692859490744</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45996.692859490744</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45996.692859490744</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45996.692859490744</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45996.692859490744</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45996.692859490744</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45996.692859490744</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45996.692859490744</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45996.692859490744</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45996.692859490744</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45996.692859490744</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45996.692859490744</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45996.692859490744</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45996.692859490744</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45996.692859490744</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45996.692859490744</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45996.692859490744</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45996.692859490744</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45996.692859490744</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45996.692859490744</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45996.692859490744</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45996.692859490744</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45996.692859490744</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45996.692859490744</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45996.692859490744</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45996.692859490744</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45996.692859490744</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45996.692859490744</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45996.692859490744</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45996.692859490744</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45996.692859490744</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45996.692859490744</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45996.692859490744</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45996.692859490744</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45996.692859490744</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45996.692859490744</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45996.692859490744</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45996.692859490744</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45996.692859490744</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45996.692859490744</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45996.692859490744</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45996.692859490744</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45996.692859490744</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45996.692859490744</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45996.692859490744</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45996.692859490744</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45996.692859490744</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45996.692859490744</v>
      </c>
      <c r="H196" s="123"/>
      <c r="I196" s="125" t="str">
        <f>IFERROR(VLOOKUP(D196,DB!A:F,6,0),"")</f>
        <v/>
      </c>
      <c r="J196" s="125" t="str">
        <f>IFERROR(VLOOKUP(D196,DB!A:G,7,0),"")</f>
        <v/>
      </c>
      <c r="K196" s="121"/>
      <c r="L196" s="120" t="str">
        <f>IFERROR(VLOOKUP(D196,DB!A:I,9,0),"")</f>
        <v/>
      </c>
    </row>
    <row r="197" spans="1:12" ht="15" customHeight="1">
      <c r="A197" s="126"/>
      <c r="B197" s="125" t="str">
        <f>IFERROR(VLOOKUP(D197,DB!A:K,11,0),"")</f>
        <v/>
      </c>
      <c r="C197" s="125"/>
      <c r="D197" s="56"/>
      <c r="E197" s="124"/>
      <c r="F197" s="123"/>
      <c r="G197" s="122">
        <f ca="1">IFERROR(NOW()-F197,"-")</f>
        <v>45996.692859490744</v>
      </c>
      <c r="H197" s="123"/>
      <c r="I197" s="125" t="str">
        <f>IFERROR(VLOOKUP(D197,DB!A:F,6,0),"")</f>
        <v/>
      </c>
      <c r="J197" s="125" t="str">
        <f>IFERROR(VLOOKUP(D197,DB!A:G,7,0),"")</f>
        <v/>
      </c>
      <c r="K197" s="121"/>
      <c r="L197" s="120" t="str">
        <f>IFERROR(VLOOKUP(D197,DB!A:I,9,0),"")</f>
        <v/>
      </c>
    </row>
  </sheetData>
  <customSheetViews>
    <customSheetView guid="{F6042A99-DD27-4453-835D-0834D95730CC}" filter="1" showAutoFilter="1">
      <pageMargins left="0" right="0" top="0" bottom="0" header="0" footer="0"/>
      <autoFilter ref="B1:M1" xr:uid="{6B61AD33-4E73-4E4C-B3D7-6FAE2E8E8BE0}"/>
    </customSheetView>
  </customSheetViews>
  <dataValidations count="2">
    <dataValidation allowBlank="1" showInputMessage="1" showErrorMessage="1" sqref="E1" xr:uid="{5DBA255D-CDD9-49FB-AD3C-AF70AB4EE696}"/>
    <dataValidation type="list" allowBlank="1" showInputMessage="1" showErrorMessage="1" sqref="E2:E1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7"/>
  <sheetViews>
    <sheetView workbookViewId="0">
      <selection activeCell="A5" sqref="A5:X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171.69302152778255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12.305440509262553</v>
      </c>
      <c r="H4" s="98">
        <v>45984.381168981483</v>
      </c>
      <c r="I4" s="18" t="str">
        <f>IFERROR(VLOOKUP(D4,DB!A:F,6,0),"")</f>
        <v>SCECO</v>
      </c>
      <c r="J4" s="18" t="str">
        <f>IFERROR(VLOOKUP(D4,DB!A:G,7,0),"")</f>
        <v>Vandalized</v>
      </c>
      <c r="K4" s="19" t="s">
        <v>39115</v>
      </c>
      <c r="L4" s="18" t="str">
        <f>IFERROR(VLOOKUP(D4,DB!A:I,9,0),"")</f>
        <v>Latis</v>
      </c>
    </row>
    <row r="5" spans="1:12" ht="31.5" customHeight="1">
      <c r="A5" s="96" t="s">
        <v>39116</v>
      </c>
      <c r="B5" s="18" t="str">
        <f>IFERROR(VLOOKUP(D5,DB!A:K,11,0),"")</f>
        <v>R2</v>
      </c>
      <c r="C5" s="18">
        <v>1</v>
      </c>
      <c r="D5" s="19" t="s">
        <v>15113</v>
      </c>
      <c r="E5" s="81" t="s">
        <v>39106</v>
      </c>
      <c r="F5" s="98">
        <v>45996.620474537034</v>
      </c>
      <c r="G5" s="99">
        <f ca="1">IFERROR(NOW()-F5,"-")</f>
        <v>7.2384953709843103E-2</v>
      </c>
      <c r="H5" s="98">
        <v>45996.607002314813</v>
      </c>
      <c r="I5" s="18" t="str">
        <f>IFERROR(VLOOKUP(D5,DB!A:F,6,0),"")</f>
        <v>SCECO</v>
      </c>
      <c r="J5" s="18" t="str">
        <f>IFERROR(VLOOKUP(D5,DB!A:G,7,0),"")</f>
        <v>Dead</v>
      </c>
      <c r="K5" s="19" t="s">
        <v>39117</v>
      </c>
      <c r="L5" s="18" t="str">
        <f>IFERROR(VLOOKUP(D5,DB!A:I,9,0),"")</f>
        <v>Latis</v>
      </c>
    </row>
    <row r="6" spans="1:12" ht="31.5" customHeight="1">
      <c r="A6" s="96"/>
      <c r="B6" s="18" t="str">
        <f>IFERROR(VLOOKUP(D6,DB!A:K,11,0),"")</f>
        <v/>
      </c>
      <c r="C6" s="18"/>
      <c r="D6" s="18"/>
      <c r="E6" s="97"/>
      <c r="F6" s="98"/>
      <c r="G6" s="99">
        <f ca="1">IFERROR(NOW()-F6,"-")</f>
        <v>45996.692859490744</v>
      </c>
      <c r="H6" s="98"/>
      <c r="I6" s="18" t="str">
        <f>IFERROR(VLOOKUP(D6,DB!A:F,6,0),"")</f>
        <v/>
      </c>
      <c r="J6" s="18" t="str">
        <f>IFERROR(VLOOKUP(D6,DB!A:G,7,0),"")</f>
        <v/>
      </c>
      <c r="K6" s="19"/>
      <c r="L6" s="18" t="str">
        <f>IFERROR(VLOOKUP(D6,DB!A:I,9,0),"")</f>
        <v/>
      </c>
    </row>
    <row r="7" spans="1:12" ht="31.5" customHeight="1">
      <c r="A7" s="96"/>
      <c r="B7" s="18" t="str">
        <f>IFERROR(VLOOKUP(D7,DB!A:K,11,0),"")</f>
        <v/>
      </c>
      <c r="C7" s="18"/>
      <c r="D7" s="18"/>
      <c r="E7" s="97"/>
      <c r="F7" s="98"/>
      <c r="G7" s="99">
        <f ca="1">IFERROR(NOW()-F7,"-")</f>
        <v>45996.692859490744</v>
      </c>
      <c r="H7" s="98"/>
      <c r="I7" s="18" t="str">
        <f>IFERROR(VLOOKUP(D7,DB!A:F,6,0),"")</f>
        <v/>
      </c>
      <c r="J7" s="18" t="str">
        <f>IFERROR(VLOOKUP(D7,DB!A:G,7,0),"")</f>
        <v/>
      </c>
      <c r="K7" s="19"/>
      <c r="L7" s="18" t="str">
        <f>IFERROR(VLOOKUP(D7,DB!A:I,9,0),"")</f>
        <v/>
      </c>
    </row>
    <row r="8" spans="1:12" ht="31.5" customHeight="1">
      <c r="A8" s="96"/>
      <c r="B8" s="18" t="str">
        <f>IFERROR(VLOOKUP(D8,DB!A:K,11,0),"")</f>
        <v/>
      </c>
      <c r="C8" s="18"/>
      <c r="D8" s="18"/>
      <c r="E8" s="97"/>
      <c r="F8" s="98"/>
      <c r="G8" s="99">
        <f ca="1">IFERROR(NOW()-F8,"-")</f>
        <v>45996.692859490744</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45996.692859490744</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45996.692859490744</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45996.692859490744</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45996.692859490744</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45996.692859490744</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45996.692859490744</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45996.692859490744</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45996.692859490744</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45996.692859490744</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45996.692859490744</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45996.692859490744</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45996.692859490744</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45996.692859490744</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45996.692859490744</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45996.692859490744</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45996.692859490744</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45996.692859490744</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45996.692859490744</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45996.692859490744</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45996.692859490744</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45996.692859490744</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45996.692859490744</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45996.692859490744</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45996.692859490744</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45996.692859490744</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45996.692859490744</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45996.692859490744</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45996.692859490744</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45996.692859490744</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45996.692859490744</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45996.692859490744</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45996.692859490744</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45996.692859490744</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45996.692859490744</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45996.692859490744</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45996.692859490744</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45996.692859490744</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45996.692859490744</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45996.692859490744</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45996.692859490744</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45996.692859490744</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45996.692859490744</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45996.692859490744</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45996.692859490744</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45996.692859490744</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45996.692859490744</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45996.692859490744</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45996.692859490744</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45996.692859490744</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45996.692859490744</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45996.692859490744</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45996.692859490744</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45996.692859490744</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45996.692859490744</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45996.692859490744</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45996.692859490744</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45996.692859490744</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45996.692859490744</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45996.692859490744</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45996.692859490744</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45996.692859490744</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45996.692859490744</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45996.692859490744</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45996.692859490744</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45996.692859490744</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45996.692859490744</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45996.692859490744</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45996.692859490744</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45996.692859490744</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45996.692859490744</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45996.692859490744</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45996.692859490744</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45996.692859490744</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45996.692859490744</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45996.692859490744</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45996.692859490744</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45996.692859490744</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45996.692859490744</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45996.692859490744</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45996.692859490744</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45996.692859490744</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45996.692859490744</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45996.692859490744</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45996.692859490744</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45996.692859490744</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45996.692859490744</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45996.692859490744</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45996.692859490744</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45996.692859490744</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45996.692859490744</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45996.692859490744</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45996.692859490744</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45996.692859490744</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45996.692859490744</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45996.692859490744</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45996.692859490744</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45996.692859490744</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45996.692859490744</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45996.692859490744</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45996.692859490744</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45996.692859490744</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45996.692859490744</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45996.692859490744</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45996.692859490744</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45996.692859490744</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45996.692859490744</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45996.692859490744</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45996.692859490744</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45996.692859490744</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45996.692859490744</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45996.692859490744</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45996.692859490744</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45996.692859490744</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45996.692859490744</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45996.692859490744</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45996.692859490744</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45996.692859490744</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45996.692859490744</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45996.692859490744</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45996.692859490744</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45996.692859490744</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45996.692859490744</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45996.692859490744</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45996.692859490744</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45996.692859490744</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45996.692859490744</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45996.692859490744</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45996.692859490744</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45996.692859490744</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45996.692859490744</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45996.692859490744</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45996.692859490744</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45996.692859490744</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45996.692859490744</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45996.692859490744</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45996.692859490744</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45996.692859490744</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45996.692859490744</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45996.692859490744</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45996.692859490744</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45996.692859490744</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45996.692859490744</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45996.692859490744</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45996.692859490744</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45996.692859490744</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45996.692859490744</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45996.692859490744</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45996.692859490744</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45996.692859490744</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45996.692859490744</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45996.692859490744</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45996.692859490744</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45996.692859490744</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45996.692859490744</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45996.692859490744</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45996.692859490744</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45996.692859490744</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45996.692859490744</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45996.692859490744</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45996.692859490744</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45996.692859490744</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45996.692859490744</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45996.692859490744</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45996.692859490744</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45996.692859490744</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45996.692859490744</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45996.692859490744</v>
      </c>
      <c r="H175" s="98"/>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8"/>
      <c r="G176" s="99">
        <f ca="1">IFERROR(NOW()-F176,"-")</f>
        <v>45996.692859490744</v>
      </c>
      <c r="H176" s="98"/>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8"/>
      <c r="G177" s="99">
        <f ca="1">IFERROR(NOW()-F177,"-")</f>
        <v>45996.692859490744</v>
      </c>
      <c r="H177" s="98"/>
      <c r="I177" s="18" t="str">
        <f>IFERROR(VLOOKUP(D177,DB!A:F,6,0),"")</f>
        <v/>
      </c>
      <c r="J177" s="18" t="str">
        <f>IFERROR(VLOOKUP(D177,DB!A:G,7,0),"")</f>
        <v/>
      </c>
      <c r="K177" s="19"/>
      <c r="L177" s="18" t="str">
        <f>IFERROR(VLOOKUP(D177,DB!A:I,9,0),"")</f>
        <v/>
      </c>
    </row>
    <row r="178" spans="1:12" ht="31.5" customHeight="1">
      <c r="A178" s="151"/>
      <c r="B178" s="152" t="str">
        <f>IFERROR(VLOOKUP(D178,DB!A:K,11,0),"")</f>
        <v/>
      </c>
      <c r="C178" s="152"/>
      <c r="D178" s="152"/>
      <c r="E178" s="152"/>
      <c r="F178" s="153"/>
      <c r="G178" s="154">
        <f ca="1">IFERROR(NOW()-F178,"-")</f>
        <v>45996.692859490744</v>
      </c>
      <c r="H178" s="153"/>
      <c r="I178" s="152" t="str">
        <f>IFERROR(VLOOKUP(D178,DB!A:F,6,0),"")</f>
        <v/>
      </c>
      <c r="J178" s="152" t="str">
        <f>IFERROR(VLOOKUP(D178,DB!A:G,7,0),"")</f>
        <v/>
      </c>
      <c r="K178" s="155"/>
      <c r="L178" s="152" t="str">
        <f>IFERROR(VLOOKUP(D178,DB!A:I,9,0),"")</f>
        <v/>
      </c>
    </row>
    <row r="179" spans="1:12" ht="31.5" customHeight="1">
      <c r="A179" s="96"/>
      <c r="B179" s="18" t="str">
        <f>IFERROR(VLOOKUP(D179,DB!A:K,11,0),"")</f>
        <v/>
      </c>
      <c r="C179" s="18"/>
      <c r="D179" s="18"/>
      <c r="E179" s="18"/>
      <c r="F179" s="98"/>
      <c r="G179" s="99">
        <f ca="1">IFERROR(NOW()-F179,"-")</f>
        <v>45996.692859490744</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45996.692859490744</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45996.692859490744</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45996.692859490744</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45996.692859490744</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45996.692859490744</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45996.692859490744</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45996.692859490744</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45996.692859490744</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45996.692859490744</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45996.692859490744</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45996.692859490744</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45996.692859490744</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45996.692859490744</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45996.692859490744</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45996.692859490744</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45996.692859490744</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45996.692859490744</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45996.692859490744</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45996.692859490744</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45996.692859490744</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45996.692859490744</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45996.692859490744</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45996.692859490744</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45996.692859490744</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45996.692859490744</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45996.692859490744</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45996.692859490744</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45996.692859490744</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45996.692859490744</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45996.692859490744</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45996.692859490744</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45996.692859490744</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45996.692859490744</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45996.692859490744</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45996.692859490744</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45996.692859490744</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45996.692859490744</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45996.692859490744</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45996.692859490744</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45996.692859490744</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45996.692859490744</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45996.692859490744</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45996.692859490744</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45996.692859490744</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45996.692859490744</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45996.692859490744</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45996.692859490744</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45996.692859490744</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45996.692859490744</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45996.692859490744</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45996.692859490744</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45996.692859490744</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45996.692859490744</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45996.692859490744</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45996.692859490744</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45996.692859490744</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45996.692859490744</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45996.692859490744</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45996.692859490744</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45996.692859490744</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45996.692859490744</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45996.692859490744</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45996.692859490744</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45996.692859490744</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45996.692859490744</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45996.692859490744</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45996.692859490744</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45996.692859490744</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45996.692859490744</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45996.692859490744</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45996.692859490744</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45996.692859490744</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45996.692859490744</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45996.692859490744</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45996.692859490744</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45996.692859490744</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45996.692859490744</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45996.692859490744</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45996.692859490744</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45996.692859490744</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45996.692859490744</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45996.692859490744</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45996.692859490744</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45996.692859490744</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45996.692859490744</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45996.692859490744</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45996.692859490744</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45996.692859490744</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45996.692859490744</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45996.692859490744</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45996.692859490744</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45996.692859490744</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45996.692859490744</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45996.692859490744</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45996.692859490744</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45996.692859490744</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45996.692859490744</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45996.692859490744</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45996.692859490744</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45996.692859490744</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45996.692859490744</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45996.692859490744</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45996.692859490744</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45996.692859490744</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45996.692859490744</v>
      </c>
      <c r="H284" s="98"/>
      <c r="I284" s="18" t="str">
        <f>IFERROR(VLOOKUP(D284,DB!A:F,6,0),"")</f>
        <v/>
      </c>
      <c r="J284" s="18" t="str">
        <f>IFERROR(VLOOKUP(D284,DB!A:G,7,0),"")</f>
        <v/>
      </c>
      <c r="K284" s="19"/>
      <c r="L284" s="18" t="str">
        <f>IFERROR(VLOOKUP(D284,DB!A:I,9,0),"")</f>
        <v/>
      </c>
    </row>
    <row r="285" spans="1:12" ht="31.5" customHeight="1">
      <c r="A285" s="96"/>
      <c r="B285" s="18" t="str">
        <f>IFERROR(VLOOKUP(D285,DB!A:K,11,0),"")</f>
        <v/>
      </c>
      <c r="C285" s="18"/>
      <c r="D285" s="18"/>
      <c r="E285" s="18"/>
      <c r="F285" s="98"/>
      <c r="G285" s="99">
        <f ca="1">IFERROR(NOW()-F285,"-")</f>
        <v>45996.692859490744</v>
      </c>
      <c r="H285" s="98"/>
      <c r="I285" s="18" t="str">
        <f>IFERROR(VLOOKUP(D285,DB!A:F,6,0),"")</f>
        <v/>
      </c>
      <c r="J285" s="18" t="str">
        <f>IFERROR(VLOOKUP(D285,DB!A:G,7,0),"")</f>
        <v/>
      </c>
      <c r="K285" s="19"/>
      <c r="L285" s="18" t="str">
        <f>IFERROR(VLOOKUP(D285,DB!A:I,9,0),"")</f>
        <v/>
      </c>
    </row>
    <row r="286" spans="1:12" ht="31.5" customHeight="1">
      <c r="A286" s="96"/>
      <c r="B286" s="18" t="str">
        <f>IFERROR(VLOOKUP(D286,DB!A:K,11,0),"")</f>
        <v/>
      </c>
      <c r="C286" s="18"/>
      <c r="D286" s="18"/>
      <c r="E286" s="18"/>
      <c r="F286" s="98"/>
      <c r="G286" s="99">
        <f ca="1">IFERROR(NOW()-F286,"-")</f>
        <v>45996.692859490744</v>
      </c>
      <c r="H286" s="98"/>
      <c r="I286" s="18" t="str">
        <f>IFERROR(VLOOKUP(D286,DB!A:F,6,0),"")</f>
        <v/>
      </c>
      <c r="J286" s="18" t="str">
        <f>IFERROR(VLOOKUP(D286,DB!A:G,7,0),"")</f>
        <v/>
      </c>
      <c r="K286" s="19"/>
      <c r="L286" s="18" t="str">
        <f>IFERROR(VLOOKUP(D286,DB!A:I,9,0),"")</f>
        <v/>
      </c>
    </row>
    <row r="287" spans="1:12" ht="31.5" customHeight="1">
      <c r="A287" s="151"/>
      <c r="B287" s="152" t="str">
        <f>IFERROR(VLOOKUP(D287,DB!A:K,11,0),"")</f>
        <v/>
      </c>
      <c r="C287" s="152"/>
      <c r="D287" s="152"/>
      <c r="E287" s="152"/>
      <c r="F287" s="153"/>
      <c r="G287" s="154">
        <f ca="1">IFERROR(NOW()-F287,"-")</f>
        <v>45996.692859490744</v>
      </c>
      <c r="H287" s="153"/>
      <c r="I287" s="152" t="str">
        <f>IFERROR(VLOOKUP(D287,DB!A:F,6,0),"")</f>
        <v/>
      </c>
      <c r="J287" s="152" t="str">
        <f>IFERROR(VLOOKUP(D287,DB!A:G,7,0),"")</f>
        <v/>
      </c>
      <c r="K287" s="155"/>
      <c r="L287" s="152" t="str">
        <f>IFERROR(VLOOKUP(D287,DB!A:I,9,0),"")</f>
        <v/>
      </c>
    </row>
  </sheetData>
  <dataValidations count="2">
    <dataValidation allowBlank="1" showInputMessage="1" showErrorMessage="1" sqref="E1" xr:uid="{4D935161-CDD3-4592-B877-3FB59C99E142}"/>
    <dataValidation type="list" allowBlank="1" showInputMessage="1" showErrorMessage="1" sqref="E3:E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tabSelected="1" workbookViewId="0">
      <selection activeCell="D7" sqref="D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18"/>
      <c r="E2" s="18"/>
      <c r="F2" s="20"/>
      <c r="G2" s="21">
        <f t="shared" ref="G2:G13" ca="1" si="0">IFERROR(NOW()-F2,"-")</f>
        <v>45996.692859490744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45996.692859490744</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45996.692859490744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45996.692859490744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45996.692859490744</v>
      </c>
      <c r="H6" s="22"/>
      <c r="I6" s="19" t="str">
        <f>IFERROR(VLOOKUP(D6,DB!A:F,6,0),"")</f>
        <v/>
      </c>
      <c r="J6" s="18" t="str">
        <f>IFERROR(VLOOKUP(D6,DB!A:G,7,0),"")</f>
        <v/>
      </c>
      <c r="K6" s="42"/>
      <c r="L6" s="23" t="str">
        <f>IFERROR(VLOOKUP(D6,DB!A:I,9,0),"")</f>
        <v/>
      </c>
    </row>
    <row r="7" spans="1:13" ht="15" customHeight="1">
      <c r="A7" s="19"/>
      <c r="B7" s="58" t="str">
        <f>IFERROR(VLOOKUP(D7,DB!A:K,11,0),"")</f>
        <v/>
      </c>
      <c r="C7" s="18"/>
      <c r="D7" s="58"/>
      <c r="E7" s="18"/>
      <c r="F7" s="20"/>
      <c r="G7" s="21">
        <f t="shared" ca="1" si="0"/>
        <v>45996.692859490744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45996.692859490744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45996.692859490744</v>
      </c>
      <c r="H9" s="22"/>
      <c r="I9" s="19" t="str">
        <f>IFERROR(VLOOKUP(D9,DB!A:F,6,0),"")</f>
        <v/>
      </c>
      <c r="J9" s="18" t="str">
        <f>IFERROR(VLOOKUP(D9,DB!A:G,7,0),"")</f>
        <v/>
      </c>
      <c r="K9" s="42"/>
      <c r="L9" s="23" t="str">
        <f>IFERROR(VLOOKUP(D9,DB!A:I,9,0),"")</f>
        <v/>
      </c>
    </row>
    <row r="10" spans="1:13" ht="15" customHeight="1">
      <c r="A10" s="19"/>
      <c r="B10" s="58" t="str">
        <f>IFERROR(VLOOKUP(D10,DB!A:K,11,0),"")</f>
        <v/>
      </c>
      <c r="C10" s="18"/>
      <c r="D10" s="58"/>
      <c r="E10" s="18"/>
      <c r="F10" s="20"/>
      <c r="G10" s="21">
        <f t="shared" ca="1" si="0"/>
        <v>45996.692859490744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45996.692859490744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45996.692859490744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45996.692859490744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45996.692859490744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45996.692859490744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45996.692859490744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45996.692859490744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45996.692859490744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45996.692859490744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45996.692859490744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45996.692859490744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45996.692859490744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45996.692859490744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45996.692859490744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45996.692859490744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45996.692859490744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45996.692859490744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45996.692859490744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45996.692859490744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45996.692859490744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45996.692859490744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45996.692859490744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45996.692859490744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45996.692859490744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45996.692859490744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45996.692859490744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45996.692859490744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45996.692859490744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45996.692859490744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45996.692859490744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45996.692859490744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45996.692859490744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45996.692859490744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45996.692859490744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45996.692859490744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45996.692859490744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45996.692859490744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45996.692859490744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45996.692859490744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45996.692859490744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45996.692859490744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45996.692859490744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45996.692859490744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45996.692859490744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45996.692859490744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45996.692859490744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45996.692859490744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45996.692859490744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45996.692859490744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45996.692859490744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45996.692859490744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45996.692859490744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45996.692859490744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45996.692859490744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45996.692859490744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45996.692859490744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45996.692859490744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45996.692859490744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45996.692859490744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45996.692859490744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45996.692859490744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45996.692859490744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45996.692859490744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45996.692859490744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45996.692859490744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45996.692859490744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45996.692859490744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45996.692859490744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45996.692859490744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45996.692859490744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45996.692859490744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45996.692859490744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45996.692859490744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45996.692859490744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45996.692859490744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45996.692859490744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45996.692859490744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45996.692859490744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45996.692859490744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45996.692859490744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45996.692859490744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45996.692859490744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45996.692859490744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45996.692859490744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45996.692859490744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45996.692859490744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45996.692859490744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45996.692859490744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45996.692859490744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45996.692859490744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45996.692859490744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45996.692859490744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45996.692859490744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45996.692859490744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45996.692859490744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45996.692859490744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45996.692859490744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45996.692859490744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45996.692859490744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45996.692859490744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45996.692859490744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45996.692859490744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45996.692859490744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45996.692859490744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45996.692859490744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45996.692859490744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45996.692859490744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45996.692859490744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45996.692859490744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45996.692859490744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45996.692859490744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45996.692859490744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45996.692859490744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45996.692859490744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45996.692859490744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45996.692859490744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45996.692859490744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45996.692859490744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45996.692859490744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45996.692859490744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45996.692859490744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45996.692859490744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45996.692859490744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45996.692859490744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45996.692859490744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45996.692859490744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45996.692859490744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45996.692859490744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45996.692859490744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45996.692859490744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45996.692859490744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45996.692859490744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45996.692859490744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45996.692859490744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45996.692859490744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45996.692859490744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45996.692859490744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45996.692859490744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45996.692859490744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45996.692859490744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45996.692859490744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45996.692859490744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45996.692859490744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45996.692859490744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45996.692859490744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45996.692859490744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45996.692859490744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45996.692859490744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45996.692859490744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45996.692859490744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45996.692859490744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45996.692859490744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45996.692859490744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45996.692859490744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45996.692859490744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45996.692859490744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45996.692859490744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45996.692859490744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45996.692859490744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45996.692859490744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45996.692859490744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45996.692859490744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45996.692859490744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45996.692859490744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45996.692859490744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45996.692859490744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45996.692859490744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45996.692859490744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45996.692859490744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45996.692859490744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45996.692859490744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45996.692859490744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45996.692859490744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45996.692859490744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45996.692859490744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45996.692859490744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45996.692859490744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45996.692859490744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45996.692859490744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45996.692859490744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45996.692859490744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45996.692859490744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45996.692859490744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45996.692859490744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45996.692859490744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45996.692859490744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45996.692859490744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45996.692859490744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45996.692859490744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45996.692859490744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45996.692859490744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45996.692859490744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45996.692859490744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45996.692859490744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45996.692859490744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45996.692859490744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45996.692859490744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45996.692859490744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45996.692859490744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45996.692859490744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45996.692859490744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45996.692859490744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45996.692859490744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45996.692859490744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45996.692859490744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45996.692859490744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45996.692859490744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45996.692859490744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45996.692859490744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45996.692859490744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45996.692859490744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45996.692859490744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45996.692859490744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45996.692859490744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45996.692859490744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45996.692859490744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45996.692859490744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45996.692859490744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45996.692859490744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45996.692859490744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45996.692859490744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45996.692859490744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45996.692859490744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45996.692859490744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45996.692859490744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45996.692859490744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45996.692859490744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45996.692859490744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45996.692859490744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45996.692859490744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45996.692859490744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45996.692859490744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45996.692859490744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45996.692859490744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45996.692859490744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45996.692859490744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45996.692859490744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45996.692859490744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45996.692859490744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45996.692859490744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45996.692859490744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45996.692859490744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45996.692859490744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45996.692859490744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45996.692859490744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45996.692859490744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45996.692859490744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45996.692859490744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45996.692859490744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45996.692859490744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45996.692859490744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45996.692859490744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45996.692859490744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45996.692859490744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45996.692859490744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45996.692859490744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45996.692859490744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45996.692859490744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45996.692859490744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45996.692859490744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45996.692859490744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45996.692859490744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45996.692859490744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45996.692859490744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45996.692859490744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45996.692859490744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45996.692859490744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45996.692859490744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45996.692859490744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45996.692859490744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45996.692859490744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45996.692859490744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45996.692859490744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45996.692859490744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45996.692859490744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45996.692859490744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45996.692859490744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45996.692859490744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45996.692859490744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45996.692859490744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45996.692859490744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45996.692859490744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45996.692859490744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45996.692859490744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45996.692859490744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45996.692859490744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45996.692859490744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45996.692859490744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45996.692859490744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45996.692859490744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45996.692859490744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45996.692859490744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45996.692859490744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45996.692859490744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45996.692859490744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45996.692859490744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45996.692859490744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45996.692859490744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45996.692859490744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45996.692859490744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45996.692859490744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45996.692859490744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45996.692859490744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45996.692859490744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45996.692859490744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45996.692859490744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45996.692859490744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45996.692859490744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45996.692859490744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45996.692859490744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45996.692859490744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45996.692859490744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45996.692859490744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45996.692859490744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45996.692859490744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45996.692859490744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45996.692859490744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45996.692859490744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45996.692859490744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45996.692859490744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45996.692859490744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45996.692859490744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45996.692859490744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45996.692859490744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45996.692859490744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45996.692859490744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45996.692859490744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45996.692859490744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45996.692859490744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45996.692859490744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45996.692859490744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45996.692859490744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45996.692859490744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45996.692859490744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45996.692859490744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45996.692859490744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45996.692859490744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45996.692859490744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45996.692859490744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45996.692859490744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45996.692859490744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45996.692859490744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45996.692859490744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45996.692859490744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45996.692859490744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45996.692859490744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45996.692859490744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45996.692859490744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45996.692859490744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45996.692859490744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45996.692859490744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45996.692859490744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45996.692859490744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45996.692859490744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45996.692859490744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45996.692859490744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45996.692859490744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45996.692859490744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45996.692859490744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45996.692859490744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45996.692859490744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45996.692859490744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45996.692859490744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45996.692859490744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45996.692859490744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45996.692859490744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45996.692859490744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45996.692859490744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45996.692859490744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45996.692859490744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45996.692859490744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45996.692859490744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45996.692859490744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45996.692859490744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45996.692859490744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45996.692859490744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45996.692859490744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45996.692859490744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45996.692859490744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45996.692859490744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45996.692859490744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45996.692859490744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45996.692859490744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45996.692859490744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45996.692859490744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45996.692859490744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45996.692859490744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45996.692859490744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45996.692859490744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45996.692859490744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45996.692859490744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45996.692859490744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45996.692859490744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45996.692859490744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45996.692859490744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45996.692859490744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45996.692859490744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45996.692859490744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45996.692859490744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45996.692859490744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45996.692859490744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45996.692859490744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45996.692859490744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45996.692859490744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45996.692859490744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45996.692859490744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45996.692859490744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45996.692859490744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45996.692859490744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45996.692859490744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45996.692859490744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45996.692859490744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45996.692859490744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45996.692859490744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45996.692859490744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45996.692859490744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45996.692859490744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45996.692859490744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45996.692859490744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45996.692859490744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45996.692859490744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45996.692859490744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45996.692859490744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45996.692859490744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45996.692859490744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45996.692859490744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45996.692859490744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45996.692859490744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45996.692859490744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45996.692859490744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45996.692859490744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45996.692859490744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45996.692859490744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45996.692859490744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45996.692859490744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45996.692859490744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45996.692859490744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45996.692859490744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45996.692859490744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45996.692859490744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45996.692859490744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45996.692859490744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45996.692859490744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45996.692859490744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45996.692859490744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45996.692859490744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45996.692859490744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45996.692859490744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45996.692859490744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45996.692859490744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45996.692859490744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45996.692859490744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45996.692859490744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45996.692859490744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45996.692859490744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45996.692859490744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45996.692859490744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45996.692859490744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45996.692859490744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45996.692859490744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45996.692859490744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45996.692859490744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45996.692859490744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45996.692859490744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45996.692859490744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45996.692859490744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45996.692859490744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45996.692859490744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45996.692859490744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45996.692859490744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45996.692859490744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45996.692859490744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45996.692859490744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45996.692859490744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45996.692859490744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45996.692859490744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45996.692859490744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45996.692859490744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45996.692859490744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45996.692859490744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45996.692859490744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45996.692859490744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45996.692859490744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45996.692859490744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45996.692859490744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45996.692859490744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45996.692859490744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45996.692859490744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45996.692859490744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45996.692859490744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45996.692859490744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45996.692859490744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45996.692859490744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45996.692859490744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45996.692859490744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45996.692859490744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45996.692859490744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45996.692859490744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45996.692859490744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45996.692859490744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45996.692859490744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45996.692859490744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45996.692859490744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45996.692859490744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45996.692859490744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45996.692859490744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45996.692859490744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45996.692859490744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45996.692859490744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45996.692859490744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45996.692859490744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45996.692859490744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45996.692859490744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45996.692859490744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45996.692859490744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45996.692859490744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45996.692859490744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45996.692859490744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45996.692859490744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45996.692859490744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45996.692859490744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45996.692859490744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45996.692859490744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45996.692859490744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45996.692859490744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45996.692859490744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45996.692859490744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45996.692859490744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45996.692859490744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45996.692859490744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45996.692859490744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45996.692859490744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45996.692859490744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45996.692859490744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45996.692859490744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45996.692859490744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45996.692859490744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45996.692859490744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45996.692859490744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45996.692859490744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45996.692859490744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45996.692859490744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45996.692859490744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45996.692859490744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45996.692859490744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45996.692859490744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45996.692859490744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45996.692859490744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45996.692859490744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45996.692859490744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45996.692859490744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45996.692859490744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45996.692859490744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45996.692859490744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45996.692859490744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45996.692859490744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45996.692859490744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45996.692859490744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45996.692859490744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45996.692859490744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45996.692859490744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45996.692859490744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45996.692859490744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45996.692859490744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45996.692859490744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45996.692859490744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45996.692859490744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45996.692859490744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45996.692859490744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45996.692859490744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45996.692859490744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45996.692859490744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45996.692859490744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45996.692859490744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45996.692859490744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45996.692859490744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45996.692859490744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45996.692859490744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45996.692859490744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45996.692859490744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45996.692859490744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45996.692859490744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45996.692859490744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45996.692859490744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45996.692859490744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45996.692859490744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45996.692859490744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45996.692859490744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45996.692859490744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45996.692859490744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45996.692859490744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45996.692859490744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45996.692859490744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45996.692859490744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45996.692859490744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45996.692859490744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45996.692859490744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45996.692859490744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45996.692859490744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45996.692859490744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45996.692859490744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45996.692859490744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45996.692859490744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45996.692859490744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45996.692859490744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45996.692859490744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45996.692859490744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45996.692859490744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45996.692859490744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45996.692859490744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45996.692859490744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45996.692859490744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45996.692859490744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45996.692859490744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45996.692859490744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45996.692859490744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45996.692859490744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45996.692859490744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45996.692859490744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45996.692859490744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45996.692859490744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45996.692859490744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45996.692859490744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45996.692859490744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45996.692859490744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45996.692859490744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45996.692859490744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45996.692859490744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45996.692859490744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45996.692859490744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45996.692859490744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45996.692859490744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45996.692859490744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45996.692859490744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45996.692859490744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45996.692859490744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45996.692859490744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45996.692859490744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45996.692859490744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45996.692859490744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45996.692859490744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45996.692859490744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45996.692859490744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45996.692859490744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45996.692859490744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45996.692859490744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45996.692859490744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45996.692859490744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45996.692859490744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45996.692859490744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45996.692859490744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45996.692859490744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45996.692859490744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45996.692859490744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45996.692859490744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45996.692859490744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45996.692859490744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45996.692859490744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45996.692859490744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45996.692859490744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45996.692859490744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45996.692859490744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45996.692859490744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45996.692859490744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45996.692859490744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45996.692859490744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45996.692859490744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45996.692859490744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45996.692859490744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45996.692859490744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45996.692859490744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45996.692859490744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45996.692859490744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45996.692859490744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45996.692859490744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45996.692859490744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45996.692859490744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45996.692859490744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45996.692859490744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45996.692859490744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45996.692859490744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45996.692859490744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45996.692859490744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45996.692859490744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45996.692859490744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45996.692859490744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45996.692859490744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45996.692859490744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45996.692859490744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45996.692859490744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45996.692859490744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45996.692859490744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45996.692859490744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45996.692859490744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45996.692859490744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45996.692859490744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45996.692859490744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45996.692859490744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45996.692859490744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45996.692859490744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45996.692859490744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45996.692859490744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45996.692859490744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45996.692859490744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45996.692859490744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45996.692859490744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45996.692859490744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45996.692859490744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45996.692859490744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45996.692859490744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45996.692859490744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45996.692859490744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45996.692859490744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45996.692859490744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45996.692859490744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45996.692859490744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45996.692859490744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45996.692859490744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45996.692859490744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45996.692859490744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45996.692859490744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45996.692859490744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45996.692859490744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45996.692859490744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45996.692859490744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45996.692859490744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45996.692859490744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45996.692859490744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45996.692859490744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45996.692859490744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45996.692859490744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45996.692859490744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45996.692859490744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45996.692859490744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45996.692859490744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45996.692859490744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45996.692859490744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45996.692859490744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45996.692859490744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45996.692859490744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45996.692859490744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45996.692859490744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45996.692859490744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45996.692859490744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45996.692859490744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45996.692859490744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45996.692859490744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45996.692859490744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45996.692859490744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45996.692859490744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45996.692859490744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45996.692859490744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45996.692859490744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45996.692859490744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45996.692859490744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45996.692859490744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45996.692859490744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45996.692859490744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45996.692859490744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45996.692859490744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45996.692859490744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45996.692859490744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45996.692859490744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45996.692859490744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45996.692859490744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45996.692859490744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45996.692859490744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45996.692859490744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45996.692859490744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45996.692859490744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45996.692859490744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45996.692859490744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45996.692859490744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45996.692859490744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45996.692859490744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45996.692859490744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45996.692859490744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45996.692859490744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45996.692859490744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45996.692859490744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45996.692859490744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45996.692859490744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45996.692859490744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45996.692859490744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45996.692859490744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45996.692859490744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45996.692859490744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45996.692859490744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45996.692859490744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45996.692859490744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45996.692859490744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45996.692859490744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45996.692859490744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45996.692859490744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45996.692859490744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45996.692859490744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45996.692859490744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45996.692859490744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45996.692859490744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45996.692859490744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45996.692859490744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45996.692859490744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45996.692859490744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45996.692859490744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45996.692859490744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45996.692859490744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45996.692859490744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45996.692859490744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45996.692859490744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45996.692859490744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45996.692859490744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45996.692859490744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45996.692859490744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45996.692859490744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45996.692859490744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45996.692859490744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45996.692859490744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45996.692859490744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45996.692859490744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45996.692859490744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45996.692859490744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45996.692859490744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45996.692859490744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45996.692859490744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45996.692859490744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45996.692859490744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45996.692859490744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45996.692859490744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45996.692859490744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45996.692859490744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45996.692859490744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45996.692859490744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45996.692859490744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45996.692859490744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45996.692859490744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45996.692859490744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45996.692859490744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45996.692859490744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45996.692859490744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45996.692859490744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45996.692859490744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45996.692859490744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45996.692859490744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45996.692859490744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45996.692859490744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45996.692859490744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45996.692859490744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45996.692859490744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45996.692859490744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45996.692859490744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45996.692859490744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45996.692859490744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45996.692859490744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45996.692859490744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45996.692859490744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45996.692859490744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45996.692859490744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45996.692859490744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45996.692859490744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45996.692859490744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45996.692859490744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45996.692859490744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45996.692859490744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45996.692859490744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45996.692859490744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45996.692859490744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45996.692859490744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45996.692859490744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45996.692859490744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45996.692859490744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45996.692859490744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45996.692859490744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45996.692859490744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45996.692859490744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45996.692859490744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45996.692859490744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45996.692859490744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45996.692859490744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45996.692859490744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45996.692859490744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45996.692859490744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45996.692859490744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45996.692859490744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45996.692859490744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45996.692859490744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45996.692859490744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45996.692859490744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45996.692859490744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45996.692859490744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45996.692859490744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45996.692859490744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45996.692859490744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45996.692859490744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45996.692859490744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45996.692859490744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45996.692859490744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45996.692859490744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45996.692859490744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45996.692859490744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45996.692859490744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45996.692859490744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45996.692859490744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45996.692859490744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45996.692859490744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45996.692859490744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45996.692859490744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45996.692859490744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45996.692859490744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45996.692859490744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45996.692859490744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45996.692859490744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45996.692859490744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45996.692859490744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45996.692859490744</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7"/>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39118</v>
      </c>
      <c r="B2" s="87" t="str">
        <f>IFERROR(VLOOKUP(D2,DB!A:K,11,0),"")</f>
        <v>R4</v>
      </c>
      <c r="C2" s="89">
        <v>1</v>
      </c>
      <c r="D2" s="87" t="s">
        <v>35166</v>
      </c>
      <c r="E2" s="90" t="s">
        <v>39106</v>
      </c>
      <c r="F2" s="91">
        <v>45703.480717592596</v>
      </c>
      <c r="G2" s="92">
        <f ca="1">IFERROR(NOW()-F2,"")</f>
        <v>293.21214189814782</v>
      </c>
      <c r="H2" s="91">
        <v>45703.474768518521</v>
      </c>
      <c r="I2" s="91" t="str">
        <f>IFERROR(VLOOKUP(D2,DB!A:F,6,0),"")</f>
        <v>SCECO</v>
      </c>
      <c r="J2" s="91" t="str">
        <f>IFERROR(VLOOKUP(D2,DB!A:G,7,0),"")</f>
        <v>Dead</v>
      </c>
      <c r="K2" s="93" t="s">
        <v>39119</v>
      </c>
      <c r="L2" s="87" t="str">
        <f>IFERROR(VLOOKUP(D2,DB!A:I,9,0),"")</f>
        <v>Latis</v>
      </c>
    </row>
    <row r="3" spans="1:16" ht="15" customHeight="1">
      <c r="A3" s="108"/>
      <c r="B3" s="108" t="str">
        <f>IFERROR(VLOOKUP(D3,DB!A:K,11,0),"")</f>
        <v/>
      </c>
      <c r="C3" s="89"/>
      <c r="D3" s="87"/>
      <c r="E3" s="90"/>
      <c r="F3" s="91"/>
      <c r="G3" s="92">
        <f t="shared" ref="G3:G13" ca="1" si="0">IFERROR(NOW()-F3,"")</f>
        <v>45996.692859490744</v>
      </c>
      <c r="H3" s="91"/>
      <c r="I3" s="108" t="str">
        <f>IFERROR(VLOOKUP(D3,DB!A:F,6,0),"")</f>
        <v/>
      </c>
      <c r="J3" s="108" t="str">
        <f>IFERROR(VLOOKUP(D3,DB!A:G,7,0),"")</f>
        <v/>
      </c>
      <c r="K3" s="93"/>
      <c r="L3" s="87" t="str">
        <f>IFERROR(VLOOKUP(D3,DB!A:I,9,0),"")</f>
        <v/>
      </c>
    </row>
    <row r="4" spans="1:16" ht="15" customHeight="1">
      <c r="A4" s="108"/>
      <c r="B4" s="108" t="str">
        <f>IFERROR(VLOOKUP(D4,DB!A:K,11,0),"")</f>
        <v/>
      </c>
      <c r="C4" s="89"/>
      <c r="D4" s="87"/>
      <c r="E4" s="90"/>
      <c r="F4" s="91"/>
      <c r="G4" s="92">
        <f t="shared" ca="1" si="0"/>
        <v>45996.692859490744</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45996.692859490744</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ca="1" si="0"/>
        <v>45996.692859490744</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0"/>
        <v>45996.692859490744</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0"/>
        <v>45996.692859490744</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0"/>
        <v>45996.692859490744</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0"/>
        <v>45996.692859490744</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0"/>
        <v>45996.692859490744</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0"/>
        <v>45996.692859490744</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0"/>
        <v>45996.692859490744</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ref="G14:G77" ca="1" si="1">IFERROR(NOW()-F14,"")</f>
        <v>45996.692859490744</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45996.692859490744</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45996.692859490744</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45996.692859490744</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45996.692859490744</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45996.692859490744</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45996.692859490744</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45996.692859490744</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45996.692859490744</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45996.692859490744</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45996.692859490744</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45996.692859490744</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45996.692859490744</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45996.692859490744</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45996.692859490744</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45996.692859490744</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45996.692859490744</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45996.692859490744</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45996.692859490744</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45996.692859490744</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45996.692859490744</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45996.692859490744</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45996.692859490744</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45996.692859490744</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45996.692859490744</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45996.692859490744</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45996.692859490744</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45996.692859490744</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45996.692859490744</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45996.692859490744</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45996.692859490744</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45996.692859490744</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45996.692859490744</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45996.692859490744</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45996.692859490744</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45996.692859490744</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45996.692859490744</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45996.692859490744</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45996.692859490744</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45996.692859490744</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45996.692859490744</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45996.692859490744</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45996.692859490744</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45996.692859490744</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45996.692859490744</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45996.692859490744</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45996.692859490744</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45996.692859490744</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45996.692859490744</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45996.692859490744</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45996.692859490744</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45996.692859490744</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45996.692859490744</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45996.692859490744</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45996.692859490744</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45996.692859490744</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ca="1" si="1"/>
        <v>45996.692859490744</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1"/>
        <v>45996.692859490744</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1"/>
        <v>45996.692859490744</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1"/>
        <v>45996.692859490744</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1"/>
        <v>45996.692859490744</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1"/>
        <v>45996.692859490744</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1"/>
        <v>45996.692859490744</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1"/>
        <v>45996.692859490744</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ref="G78:G141" ca="1" si="2">IFERROR(NOW()-F78,"")</f>
        <v>45996.692859490744</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45996.692859490744</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45996.692859490744</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45996.692859490744</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45996.692859490744</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45996.692859490744</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45996.692859490744</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45996.692859490744</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45996.692859490744</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45996.692859490744</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45996.692859490744</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45996.692859490744</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45996.692859490744</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45996.692859490744</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45996.692859490744</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45996.692859490744</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45996.692859490744</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45996.692859490744</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45996.692859490744</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45996.692859490744</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45996.692859490744</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45996.692859490744</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45996.692859490744</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45996.692859490744</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45996.692859490744</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45996.692859490744</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45996.692859490744</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45996.692859490744</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45996.692859490744</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45996.692859490744</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45996.692859490744</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45996.692859490744</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45996.692859490744</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45996.692859490744</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45996.692859490744</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45996.692859490744</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45996.692859490744</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45996.692859490744</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45996.692859490744</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45996.692859490744</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45996.692859490744</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45996.692859490744</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45996.692859490744</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45996.692859490744</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45996.692859490744</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45996.692859490744</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45996.692859490744</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45996.692859490744</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45996.692859490744</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45996.692859490744</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45996.692859490744</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45996.692859490744</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45996.692859490744</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45996.692859490744</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45996.692859490744</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45996.692859490744</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ca="1" si="2"/>
        <v>45996.692859490744</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2"/>
        <v>45996.692859490744</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2"/>
        <v>45996.692859490744</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2"/>
        <v>45996.692859490744</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2"/>
        <v>45996.692859490744</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2"/>
        <v>45996.692859490744</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2"/>
        <v>45996.692859490744</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2"/>
        <v>45996.692859490744</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ref="G142:G187" ca="1" si="3">IFERROR(NOW()-F142,"")</f>
        <v>45996.692859490744</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45996.692859490744</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45996.692859490744</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45996.692859490744</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45996.692859490744</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45996.692859490744</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45996.692859490744</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45996.692859490744</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45996.692859490744</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45996.692859490744</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45996.692859490744</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45996.692859490744</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45996.692859490744</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45996.692859490744</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45996.692859490744</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45996.692859490744</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45996.692859490744</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45996.692859490744</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45996.692859490744</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45996.692859490744</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45996.692859490744</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45996.692859490744</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45996.692859490744</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45996.692859490744</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45996.692859490744</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45996.692859490744</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45996.692859490744</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45996.692859490744</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45996.692859490744</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45996.692859490744</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45996.692859490744</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45996.692859490744</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45996.692859490744</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45996.692859490744</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45996.692859490744</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45996.692859490744</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45996.692859490744</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45996.692859490744</v>
      </c>
      <c r="H179" s="91"/>
      <c r="I179" s="108" t="str">
        <f>IFERROR(VLOOKUP(D179,DB!A:F,6,0),"")</f>
        <v/>
      </c>
      <c r="J179" s="108" t="str">
        <f>IFERROR(VLOOKUP(D179,DB!A:G,7,0),"")</f>
        <v/>
      </c>
      <c r="K179" s="93"/>
      <c r="L179" s="87" t="str">
        <f>IFERROR(VLOOKUP(D179,DB!A:I,9,0),"")</f>
        <v/>
      </c>
    </row>
    <row r="180" spans="1:12" ht="15" customHeight="1">
      <c r="A180" s="108"/>
      <c r="B180" s="108" t="str">
        <f>IFERROR(VLOOKUP(D180,DB!A:K,11,0),"")</f>
        <v/>
      </c>
      <c r="C180" s="89"/>
      <c r="D180" s="87"/>
      <c r="E180" s="90"/>
      <c r="F180" s="91"/>
      <c r="G180" s="92">
        <f t="shared" ca="1" si="3"/>
        <v>45996.692859490744</v>
      </c>
      <c r="H180" s="91"/>
      <c r="I180" s="108" t="str">
        <f>IFERROR(VLOOKUP(D180,DB!A:F,6,0),"")</f>
        <v/>
      </c>
      <c r="J180" s="108" t="str">
        <f>IFERROR(VLOOKUP(D180,DB!A:G,7,0),"")</f>
        <v/>
      </c>
      <c r="K180" s="93"/>
      <c r="L180" s="87" t="str">
        <f>IFERROR(VLOOKUP(D180,DB!A:I,9,0),"")</f>
        <v/>
      </c>
    </row>
    <row r="181" spans="1:12" ht="15" customHeight="1">
      <c r="A181" s="108"/>
      <c r="B181" s="108" t="str">
        <f>IFERROR(VLOOKUP(D181,DB!A:K,11,0),"")</f>
        <v/>
      </c>
      <c r="C181" s="89"/>
      <c r="D181" s="87"/>
      <c r="E181" s="90"/>
      <c r="F181" s="91"/>
      <c r="G181" s="92">
        <f t="shared" ca="1" si="3"/>
        <v>45996.692859490744</v>
      </c>
      <c r="H181" s="91"/>
      <c r="I181" s="108" t="str">
        <f>IFERROR(VLOOKUP(D181,DB!A:F,6,0),"")</f>
        <v/>
      </c>
      <c r="J181" s="108" t="str">
        <f>IFERROR(VLOOKUP(D181,DB!A:G,7,0),"")</f>
        <v/>
      </c>
      <c r="K181" s="93"/>
      <c r="L181" s="87" t="str">
        <f>IFERROR(VLOOKUP(D181,DB!A:I,9,0),"")</f>
        <v/>
      </c>
    </row>
    <row r="182" spans="1:12" ht="15" customHeight="1">
      <c r="A182" s="108"/>
      <c r="B182" s="108" t="str">
        <f>IFERROR(VLOOKUP(D182,DB!A:K,11,0),"")</f>
        <v/>
      </c>
      <c r="C182" s="89"/>
      <c r="D182" s="87"/>
      <c r="E182" s="90"/>
      <c r="F182" s="91"/>
      <c r="G182" s="92">
        <f t="shared" ca="1" si="3"/>
        <v>45996.692859490744</v>
      </c>
      <c r="H182" s="91"/>
      <c r="I182" s="108" t="str">
        <f>IFERROR(VLOOKUP(D182,DB!A:F,6,0),"")</f>
        <v/>
      </c>
      <c r="J182" s="108" t="str">
        <f>IFERROR(VLOOKUP(D182,DB!A:G,7,0),"")</f>
        <v/>
      </c>
      <c r="K182" s="93"/>
      <c r="L182" s="87" t="str">
        <f>IFERROR(VLOOKUP(D182,DB!A:I,9,0),"")</f>
        <v/>
      </c>
    </row>
    <row r="183" spans="1:12" ht="15" customHeight="1">
      <c r="A183" s="108"/>
      <c r="B183" s="108" t="str">
        <f>IFERROR(VLOOKUP(D183,DB!A:K,11,0),"")</f>
        <v/>
      </c>
      <c r="C183" s="89"/>
      <c r="D183" s="87"/>
      <c r="E183" s="90"/>
      <c r="F183" s="91"/>
      <c r="G183" s="92">
        <f t="shared" ca="1" si="3"/>
        <v>45996.692859490744</v>
      </c>
      <c r="H183" s="91"/>
      <c r="I183" s="108" t="str">
        <f>IFERROR(VLOOKUP(D183,DB!A:F,6,0),"")</f>
        <v/>
      </c>
      <c r="J183" s="108" t="str">
        <f>IFERROR(VLOOKUP(D183,DB!A:G,7,0),"")</f>
        <v/>
      </c>
      <c r="K183" s="93"/>
      <c r="L183" s="87" t="str">
        <f>IFERROR(VLOOKUP(D183,DB!A:I,9,0),"")</f>
        <v/>
      </c>
    </row>
    <row r="184" spans="1:12" ht="15" customHeight="1">
      <c r="A184" s="108"/>
      <c r="B184" s="108" t="str">
        <f>IFERROR(VLOOKUP(D184,DB!A:K,11,0),"")</f>
        <v/>
      </c>
      <c r="C184" s="89"/>
      <c r="D184" s="87"/>
      <c r="E184" s="90"/>
      <c r="F184" s="91"/>
      <c r="G184" s="92">
        <f t="shared" ca="1" si="3"/>
        <v>45996.692859490744</v>
      </c>
      <c r="H184" s="91"/>
      <c r="I184" s="108" t="str">
        <f>IFERROR(VLOOKUP(D184,DB!A:F,6,0),"")</f>
        <v/>
      </c>
      <c r="J184" s="108" t="str">
        <f>IFERROR(VLOOKUP(D184,DB!A:G,7,0),"")</f>
        <v/>
      </c>
      <c r="K184" s="93"/>
      <c r="L184" s="87" t="str">
        <f>IFERROR(VLOOKUP(D184,DB!A:I,9,0),"")</f>
        <v/>
      </c>
    </row>
    <row r="185" spans="1:12" ht="15" customHeight="1">
      <c r="A185" s="108"/>
      <c r="B185" s="108" t="str">
        <f>IFERROR(VLOOKUP(D185,DB!A:K,11,0),"")</f>
        <v/>
      </c>
      <c r="C185" s="89"/>
      <c r="D185" s="87"/>
      <c r="E185" s="90"/>
      <c r="F185" s="91"/>
      <c r="G185" s="92">
        <f t="shared" ca="1" si="3"/>
        <v>45996.692859490744</v>
      </c>
      <c r="H185" s="91"/>
      <c r="I185" s="108" t="str">
        <f>IFERROR(VLOOKUP(D185,DB!A:F,6,0),"")</f>
        <v/>
      </c>
      <c r="J185" s="108" t="str">
        <f>IFERROR(VLOOKUP(D185,DB!A:G,7,0),"")</f>
        <v/>
      </c>
      <c r="K185" s="93"/>
      <c r="L185" s="87" t="str">
        <f>IFERROR(VLOOKUP(D185,DB!A:I,9,0),"")</f>
        <v/>
      </c>
    </row>
    <row r="186" spans="1:12" ht="15" customHeight="1">
      <c r="A186" s="108"/>
      <c r="B186" s="108" t="str">
        <f>IFERROR(VLOOKUP(D186,DB!A:K,11,0),"")</f>
        <v/>
      </c>
      <c r="C186" s="89"/>
      <c r="D186" s="87"/>
      <c r="E186" s="90"/>
      <c r="F186" s="91"/>
      <c r="G186" s="92">
        <f t="shared" ca="1" si="3"/>
        <v>45996.692859490744</v>
      </c>
      <c r="H186" s="91"/>
      <c r="I186" s="108" t="str">
        <f>IFERROR(VLOOKUP(D186,DB!A:F,6,0),"")</f>
        <v/>
      </c>
      <c r="J186" s="108" t="str">
        <f>IFERROR(VLOOKUP(D186,DB!A:G,7,0),"")</f>
        <v/>
      </c>
      <c r="K186" s="93"/>
      <c r="L186" s="87" t="str">
        <f>IFERROR(VLOOKUP(D186,DB!A:I,9,0),"")</f>
        <v/>
      </c>
    </row>
    <row r="187" spans="1:12" ht="15" customHeight="1">
      <c r="A187" s="108"/>
      <c r="B187" s="108" t="str">
        <f>IFERROR(VLOOKUP(D187,DB!A:K,11,0),"")</f>
        <v/>
      </c>
      <c r="C187" s="89"/>
      <c r="D187" s="87"/>
      <c r="E187" s="90"/>
      <c r="F187" s="91"/>
      <c r="G187" s="92">
        <f t="shared" ca="1" si="3"/>
        <v>45996.692859490744</v>
      </c>
      <c r="H187" s="91"/>
      <c r="I187" s="108" t="str">
        <f>IFERROR(VLOOKUP(D187,DB!A:F,6,0),"")</f>
        <v/>
      </c>
      <c r="J187" s="108" t="str">
        <f>IFERROR(VLOOKUP(D187,DB!A:G,7,0),"")</f>
        <v/>
      </c>
      <c r="K187" s="93"/>
      <c r="L187" s="87" t="str">
        <f>IFERROR(VLOOKUP(D187,DB!A:I,9,0),"")</f>
        <v/>
      </c>
    </row>
  </sheetData>
  <dataValidations count="2">
    <dataValidation allowBlank="1" showInputMessage="1" showErrorMessage="1" sqref="E1" xr:uid="{A4F81451-56CC-4543-9497-104C4E44EE4B}"/>
    <dataValidation type="list" allowBlank="1" showInputMessage="1" showErrorMessage="1" sqref="E2:E18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3"/>
  <sheetViews>
    <sheetView workbookViewId="0">
      <selection activeCell="C11" sqref="C11"/>
    </sheetView>
  </sheetViews>
  <sheetFormatPr defaultColWidth="11.19921875" defaultRowHeight="15"/>
  <cols>
    <col min="1" max="1" width="19.296875" style="129" customWidth="1"/>
    <col min="2" max="2" width="5" style="129" customWidth="1"/>
    <col min="3" max="3" width="5.5" style="129" customWidth="1"/>
    <col min="4" max="4" width="8.3984375" style="129" customWidth="1"/>
    <col min="5"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75.89843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104.8607993055557</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70.503982175927376</v>
      </c>
      <c r="H3" s="38">
        <v>45926.158159722225</v>
      </c>
      <c r="I3" s="37" t="str">
        <f>IFERROR(VLOOKUP(D3,DB!A:F,6,0),"")</f>
        <v>SCECO</v>
      </c>
      <c r="J3" s="37" t="str">
        <f>IFERROR(VLOOKUP(D3,DB!A:G,7,0),"")</f>
        <v>Good</v>
      </c>
      <c r="K3" s="37" t="s">
        <v>39123</v>
      </c>
      <c r="L3" s="37" t="str">
        <f>IFERROR(VLOOKUP(D3,DB!A:I,9,0),"")</f>
        <v>Latis</v>
      </c>
      <c r="M3" s="100"/>
    </row>
    <row r="4" spans="1:13" s="39" customFormat="1" ht="39.75" customHeight="1">
      <c r="A4" s="104" t="s">
        <v>39124</v>
      </c>
      <c r="B4" s="104" t="str">
        <f>IFERROR(VLOOKUP(D4,DB!A:K,11,0),"")</f>
        <v>R5</v>
      </c>
      <c r="C4" s="104">
        <v>1</v>
      </c>
      <c r="D4" s="104" t="s">
        <v>34832</v>
      </c>
      <c r="E4" s="104" t="s">
        <v>39109</v>
      </c>
      <c r="F4" s="105">
        <v>45948.661111111112</v>
      </c>
      <c r="G4" s="106">
        <f t="shared" ref="G4" ca="1" si="1">IFERROR(NOW()-F4,"")</f>
        <v>48.031748379631608</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15.319560879630444</v>
      </c>
      <c r="H5" s="133">
        <v>45981.360798611109</v>
      </c>
      <c r="I5" s="104" t="str">
        <f>IFERROR(VLOOKUP(D5,DB!A:F,6,0),"")</f>
        <v>SCECO</v>
      </c>
      <c r="J5" s="104" t="str">
        <f>IFERROR(VLOOKUP(D5,DB!A:G,7,0),"")</f>
        <v>Dead</v>
      </c>
      <c r="K5" s="104" t="s">
        <v>39127</v>
      </c>
      <c r="L5" s="104" t="str">
        <f>IFERROR(VLOOKUP(D5,DB!A:I,9,0),"")</f>
        <v>Latis</v>
      </c>
    </row>
    <row r="6" spans="1:13">
      <c r="A6" s="37" t="s">
        <v>39128</v>
      </c>
      <c r="B6" s="37" t="str">
        <f>IFERROR(VLOOKUP(D6,DB!A:K,11,0),"")</f>
        <v>R5</v>
      </c>
      <c r="C6" s="104">
        <v>1</v>
      </c>
      <c r="D6" s="37" t="s">
        <v>33687</v>
      </c>
      <c r="E6" s="37" t="s">
        <v>39109</v>
      </c>
      <c r="F6" s="38">
        <v>45996.650949074072</v>
      </c>
      <c r="G6" s="132">
        <f t="shared" ref="G6:G23" ca="1" si="2">IFERROR(NOW()-F6,"")</f>
        <v>4.1910416672180872E-2</v>
      </c>
      <c r="H6" s="38">
        <v>45996.659282407411</v>
      </c>
      <c r="I6" s="37" t="str">
        <f>IFERROR(VLOOKUP(D6,DB!A:F,6,0),"")</f>
        <v>SCECO</v>
      </c>
      <c r="J6" s="37" t="str">
        <f>IFERROR(VLOOKUP(D6,DB!A:G,7,0),"")</f>
        <v>Good</v>
      </c>
      <c r="K6" s="37" t="s">
        <v>39129</v>
      </c>
      <c r="L6" s="37" t="str">
        <f>IFERROR(VLOOKUP(D6,DB!A:I,9,0),"")</f>
        <v>Latis</v>
      </c>
    </row>
    <row r="7" spans="1:13">
      <c r="A7" s="37"/>
      <c r="B7" s="37" t="str">
        <f>IFERROR(VLOOKUP(D7,DB!A:K,11,0),"")</f>
        <v/>
      </c>
      <c r="C7" s="37"/>
      <c r="D7" s="37"/>
      <c r="E7" s="37"/>
      <c r="F7" s="38"/>
      <c r="G7" s="132">
        <f t="shared" ca="1" si="2"/>
        <v>45996.692859490744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2">
        <f t="shared" ca="1" si="2"/>
        <v>45996.692859490744</v>
      </c>
      <c r="H8" s="38"/>
      <c r="I8" s="37" t="str">
        <f>IFERROR(VLOOKUP(D8,DB!A:F,6,0),"")</f>
        <v/>
      </c>
      <c r="J8" s="37" t="str">
        <f>IFERROR(VLOOKUP(D8,DB!A:G,7,0),"")</f>
        <v/>
      </c>
      <c r="K8" s="37"/>
      <c r="L8" s="37" t="str">
        <f>IFERROR(VLOOKUP(D8,DB!A:I,9,0),"")</f>
        <v/>
      </c>
    </row>
    <row r="9" spans="1:13" ht="15.75">
      <c r="A9" s="37"/>
      <c r="B9" s="37" t="str">
        <f>IFERROR(VLOOKUP(D9,DB!A:K,11,0),"")</f>
        <v/>
      </c>
      <c r="C9" s="37"/>
      <c r="D9" s="150"/>
      <c r="E9" s="37"/>
      <c r="F9" s="38"/>
      <c r="G9" s="132">
        <f t="shared" ca="1" si="2"/>
        <v>45996.692859490744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45996.692859490744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45996.692859490744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45996.692859490744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45996.692859490744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45996.692859490744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45996.692859490744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45996.692859490744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ca="1" si="2"/>
        <v>45996.692859490744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2"/>
        <v>45996.692859490744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2"/>
        <v>45996.692859490744</v>
      </c>
      <c r="H19" s="38"/>
      <c r="I19" s="37" t="str">
        <f>IFERROR(VLOOKUP(D19,DB!A:F,6,0),"")</f>
        <v/>
      </c>
      <c r="J19" s="37" t="str">
        <f>IFERROR(VLOOKUP(D19,DB!A:G,7,0),"")</f>
        <v/>
      </c>
      <c r="K19" s="37"/>
      <c r="L19" s="37" t="str">
        <f>IFERROR(VLOOKUP(D19,DB!A:I,9,0),"")</f>
        <v/>
      </c>
    </row>
    <row r="20" spans="1:12" ht="30.75">
      <c r="A20" s="37"/>
      <c r="B20" s="37" t="str">
        <f>IFERROR(VLOOKUP(D20,DB!A:K,11,0),"")</f>
        <v/>
      </c>
      <c r="C20" s="37"/>
      <c r="D20" s="37"/>
      <c r="E20" s="37"/>
      <c r="F20" s="38"/>
      <c r="G20" s="132">
        <f t="shared" ca="1" si="2"/>
        <v>45996.692859490744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2"/>
        <v>45996.692859490744</v>
      </c>
      <c r="H21" s="38"/>
      <c r="I21" s="37" t="str">
        <f>IFERROR(VLOOKUP(D21,DB!A:F,6,0),"")</f>
        <v/>
      </c>
      <c r="J21" s="37" t="str">
        <f>IFERROR(VLOOKUP(D21,DB!A:G,7,0),"")</f>
        <v/>
      </c>
      <c r="K21" s="37"/>
      <c r="L21" s="37" t="str">
        <f>IFERROR(VLOOKUP(D21,DB!A:I,9,0),"")</f>
        <v/>
      </c>
    </row>
    <row r="22" spans="1:12" ht="30.75">
      <c r="A22" s="37"/>
      <c r="B22" s="37" t="str">
        <f>IFERROR(VLOOKUP(D22,DB!A:K,11,0),"")</f>
        <v/>
      </c>
      <c r="C22" s="37"/>
      <c r="D22" s="37"/>
      <c r="E22" s="37"/>
      <c r="F22" s="38"/>
      <c r="G22" s="132">
        <f t="shared" ca="1" si="2"/>
        <v>45996.692859490744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2"/>
        <v>45996.692859490744</v>
      </c>
      <c r="H23" s="38"/>
      <c r="I23" s="37" t="str">
        <f>IFERROR(VLOOKUP(D23,DB!A:F,6,0),"")</f>
        <v/>
      </c>
      <c r="J23" s="37" t="str">
        <f>IFERROR(VLOOKUP(D23,DB!A:G,7,0),"")</f>
        <v/>
      </c>
      <c r="K23" s="37"/>
      <c r="L23" s="37" t="str">
        <f>IFERROR(VLOOKUP(D23,DB!A:I,9,0),"")</f>
        <v/>
      </c>
    </row>
    <row r="24" spans="1:12" ht="30.75">
      <c r="A24" s="37"/>
      <c r="B24" s="37" t="str">
        <f>IFERROR(VLOOKUP(D24,DB!A:K,11,0),"")</f>
        <v/>
      </c>
      <c r="C24" s="37"/>
      <c r="D24" s="37"/>
      <c r="E24" s="37"/>
      <c r="F24" s="38"/>
      <c r="G24" s="132">
        <f t="shared" ref="G24:G55" ca="1" si="3">IFERROR(NOW()-F24,"")</f>
        <v>45996.692859490744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45996.692859490744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45996.692859490744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45996.692859490744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45996.692859490744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45996.692859490744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45996.692859490744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45996.692859490744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45996.692859490744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45996.692859490744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45996.692859490744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45996.692859490744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45996.692859490744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45996.692859490744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45996.692859490744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45996.692859490744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45996.692859490744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45996.692859490744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45996.692859490744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45996.692859490744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45996.692859490744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45996.692859490744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2">
        <f t="shared" ca="1" si="3"/>
        <v>45996.692859490744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2">
        <f t="shared" ca="1" si="3"/>
        <v>45996.692859490744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2">
        <f t="shared" ca="1" si="3"/>
        <v>45996.692859490744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2">
        <f t="shared" ca="1" si="3"/>
        <v>45996.692859490744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2">
        <f t="shared" ca="1" si="3"/>
        <v>45996.692859490744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2">
        <f t="shared" ca="1" si="3"/>
        <v>45996.692859490744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2">
        <f t="shared" ca="1" si="3"/>
        <v>45996.692859490744</v>
      </c>
      <c r="H52" s="38"/>
      <c r="I52" s="37" t="str">
        <f>IFERROR(VLOOKUP(D52,DB!A:F,6,0),"")</f>
        <v/>
      </c>
      <c r="J52" s="37" t="str">
        <f>IFERROR(VLOOKUP(D52,DB!A:G,7,0),"")</f>
        <v/>
      </c>
      <c r="K52" s="37"/>
      <c r="L52" s="37" t="str">
        <f>IFERROR(VLOOKUP(D52,DB!A:I,9,0),"")</f>
        <v/>
      </c>
    </row>
    <row r="53" spans="1:12">
      <c r="A53" s="147"/>
      <c r="B53" s="147" t="str">
        <f>IFERROR(VLOOKUP(D53,DB!A:K,11,0),"")</f>
        <v/>
      </c>
      <c r="C53" s="147"/>
      <c r="D53" s="147"/>
      <c r="E53" s="147"/>
      <c r="F53" s="148"/>
      <c r="G53" s="149">
        <f t="shared" ca="1" si="3"/>
        <v>45996.692859490744</v>
      </c>
      <c r="H53" s="148"/>
      <c r="I53" s="147" t="str">
        <f>IFERROR(VLOOKUP(D53,DB!A:F,6,0),"")</f>
        <v/>
      </c>
      <c r="J53" s="147" t="str">
        <f>IFERROR(VLOOKUP(D53,DB!A:G,7,0),"")</f>
        <v/>
      </c>
      <c r="K53" s="147"/>
      <c r="L53" s="147" t="str">
        <f>IFERROR(VLOOKUP(D53,DB!A:I,9,0),"")</f>
        <v/>
      </c>
    </row>
  </sheetData>
  <dataValidations count="2">
    <dataValidation allowBlank="1" showInputMessage="1" showErrorMessage="1" sqref="E1" xr:uid="{920C6338-E771-4DAE-8C89-92A9093EA4DE}"/>
    <dataValidation type="list" allowBlank="1" showInputMessage="1" showErrorMessage="1" sqref="E2:E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3"/>
  <sheetViews>
    <sheetView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39130</v>
      </c>
      <c r="B2" s="116" t="str">
        <f>IFERROR(VLOOKUP(D2,DB!A:K,11,0),"")</f>
        <v>R6</v>
      </c>
      <c r="C2" s="117">
        <v>1</v>
      </c>
      <c r="D2" s="116" t="s">
        <v>37833</v>
      </c>
      <c r="E2" s="139" t="s">
        <v>39106</v>
      </c>
      <c r="F2" s="118">
        <v>45996.609594907408</v>
      </c>
      <c r="G2" s="72">
        <f t="shared" ref="G2:G57" ca="1" si="0">IFERROR(NOW()-F2,"-")</f>
        <v>8.3264583336131182E-2</v>
      </c>
      <c r="H2" s="118">
        <v>45996.609594907408</v>
      </c>
      <c r="I2" s="116" t="str">
        <f>IFERROR(VLOOKUP(D2,DB!A:F,6,0),"")</f>
        <v>SCECO</v>
      </c>
      <c r="J2" s="116" t="str">
        <f>IFERROR(VLOOKUP(D2,DB!A:G,7,0),"")</f>
        <v>Good</v>
      </c>
      <c r="K2" s="119" t="s">
        <v>39131</v>
      </c>
      <c r="L2" s="134" t="str">
        <f>IFERROR(VLOOKUP(D2,DB!A:I,9,0),"")</f>
        <v>Latis</v>
      </c>
    </row>
    <row r="3" spans="1:16382" ht="31.5" customHeight="1">
      <c r="A3" s="115"/>
      <c r="B3" s="116" t="str">
        <f>IFERROR(VLOOKUP(D3,DB!A:K,11,0),"")</f>
        <v/>
      </c>
      <c r="C3" s="117"/>
      <c r="D3" s="116"/>
      <c r="E3" s="139"/>
      <c r="F3" s="118"/>
      <c r="G3" s="72">
        <f t="shared" ca="1" si="0"/>
        <v>45996.692859490744</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45996.692859490744</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45996.692859490744</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45996.692859490744</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45996.692859490744</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45996.692859490744</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45996.692859490744</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45996.692859490744</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45996.692859490744</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45996.692859490744</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45996.692859490744</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45996.692859490744</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45996.692859490744</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45996.692859490744</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45996.692859490744</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45996.692859490744</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45996.692859490744</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45996.692859490744</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45996.692859490744</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45996.692859490744</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45996.692859490744</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45996.692859490744</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45996.692859490744</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45996.692859490744</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45996.692859490744</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45996.692859490744</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45996.692859490744</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45996.692859490744</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45996.692859490744</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45996.692859490744</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45996.692859490744</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45996.692859490744</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45996.692859490744</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45996.692859490744</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45996.692859490744</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45996.692859490744</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45996.692859490744</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45996.692859490744</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45996.692859490744</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45996.692859490744</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45996.692859490744</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45996.692859490744</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45996.692859490744</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45996.692859490744</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45996.692859490744</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45996.692859490744</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45996.692859490744</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ca="1" si="0"/>
        <v>45996.692859490744</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0"/>
        <v>45996.692859490744</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0"/>
        <v>45996.692859490744</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0"/>
        <v>45996.692859490744</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0"/>
        <v>45996.692859490744</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0"/>
        <v>45996.692859490744</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0"/>
        <v>45996.692859490744</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0"/>
        <v>45996.692859490744</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ref="G58:G121" ca="1" si="1">IFERROR(NOW()-F58,"-")</f>
        <v>45996.692859490744</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45996.692859490744</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45996.692859490744</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45996.692859490744</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45996.692859490744</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45996.692859490744</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45996.692859490744</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45996.692859490744</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45996.692859490744</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45996.692859490744</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45996.692859490744</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45996.692859490744</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45996.692859490744</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45996.692859490744</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45996.692859490744</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45996.692859490744</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45996.692859490744</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45996.692859490744</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45996.692859490744</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45996.692859490744</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45996.692859490744</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45996.692859490744</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45996.692859490744</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45996.692859490744</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45996.692859490744</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45996.692859490744</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45996.692859490744</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45996.692859490744</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45996.692859490744</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45996.692859490744</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45996.692859490744</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45996.692859490744</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45996.692859490744</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45996.692859490744</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45996.692859490744</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45996.692859490744</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45996.692859490744</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45996.692859490744</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45996.692859490744</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45996.692859490744</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45996.692859490744</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45996.692859490744</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45996.692859490744</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45996.692859490744</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45996.692859490744</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45996.692859490744</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45996.692859490744</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45996.692859490744</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45996.692859490744</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45996.692859490744</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45996.692859490744</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45996.692859490744</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45996.692859490744</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45996.692859490744</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45996.692859490744</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45996.692859490744</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ca="1" si="1"/>
        <v>45996.692859490744</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1"/>
        <v>45996.692859490744</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1"/>
        <v>45996.692859490744</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1"/>
        <v>45996.692859490744</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1"/>
        <v>45996.692859490744</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1"/>
        <v>45996.692859490744</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1"/>
        <v>45996.692859490744</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1"/>
        <v>45996.692859490744</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ref="G122:G185" ca="1" si="2">IFERROR(NOW()-F122,"-")</f>
        <v>45996.692859490744</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45996.692859490744</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45996.692859490744</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45996.692859490744</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45996.692859490744</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45996.692859490744</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45996.692859490744</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45996.692859490744</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45996.692859490744</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45996.692859490744</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45996.692859490744</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45996.692859490744</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45996.692859490744</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45996.692859490744</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45996.692859490744</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45996.692859490744</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45996.692859490744</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45996.692859490744</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45996.692859490744</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45996.692859490744</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45996.692859490744</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45996.692859490744</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45996.692859490744</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45996.692859490744</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45996.692859490744</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45996.692859490744</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45996.692859490744</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45996.692859490744</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45996.692859490744</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45996.692859490744</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45996.692859490744</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45996.692859490744</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45996.692859490744</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45996.692859490744</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45996.692859490744</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45996.692859490744</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45996.692859490744</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45996.692859490744</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45996.692859490744</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45996.692859490744</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45996.692859490744</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45996.692859490744</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45996.692859490744</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45996.692859490744</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45996.692859490744</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45996.692859490744</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45996.692859490744</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45996.692859490744</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45996.692859490744</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45996.692859490744</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45996.692859490744</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45996.692859490744</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45996.692859490744</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45996.692859490744</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45996.692859490744</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45996.692859490744</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ca="1" si="2"/>
        <v>45996.692859490744</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2"/>
        <v>45996.692859490744</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2"/>
        <v>45996.692859490744</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2"/>
        <v>45996.692859490744</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2"/>
        <v>45996.692859490744</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2"/>
        <v>45996.692859490744</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2"/>
        <v>45996.692859490744</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2"/>
        <v>45996.692859490744</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ref="G186:G249" ca="1" si="3">IFERROR(NOW()-F186,"-")</f>
        <v>45996.692859490744</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45996.692859490744</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45996.692859490744</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45996.692859490744</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45996.692859490744</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45996.692859490744</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45996.692859490744</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45996.692859490744</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45996.692859490744</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45996.692859490744</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45996.692859490744</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45996.692859490744</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45996.692859490744</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45996.692859490744</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45996.692859490744</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45996.692859490744</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45996.692859490744</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45996.692859490744</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45996.692859490744</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45996.692859490744</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45996.692859490744</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45996.692859490744</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45996.692859490744</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45996.692859490744</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45996.692859490744</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45996.692859490744</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45996.692859490744</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45996.692859490744</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45996.692859490744</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45996.692859490744</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45996.692859490744</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45996.692859490744</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45996.692859490744</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45996.692859490744</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45996.692859490744</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45996.692859490744</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45996.692859490744</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45996.692859490744</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45996.692859490744</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45996.692859490744</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45996.692859490744</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45996.692859490744</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45996.692859490744</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45996.692859490744</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45996.692859490744</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45996.692859490744</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45996.692859490744</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45996.692859490744</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45996.692859490744</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45996.692859490744</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45996.692859490744</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45996.692859490744</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45996.692859490744</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45996.692859490744</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45996.692859490744</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45996.692859490744</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ca="1" si="3"/>
        <v>45996.692859490744</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3"/>
        <v>45996.692859490744</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3"/>
        <v>45996.692859490744</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3"/>
        <v>45996.692859490744</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3"/>
        <v>45996.692859490744</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3"/>
        <v>45996.692859490744</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3"/>
        <v>45996.692859490744</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3"/>
        <v>45996.692859490744</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ref="G250:G313" ca="1" si="4">IFERROR(NOW()-F250,"-")</f>
        <v>45996.692859490744</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45996.692859490744</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45996.692859490744</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45996.692859490744</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45996.692859490744</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45996.692859490744</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45996.692859490744</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45996.692859490744</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45996.692859490744</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45996.692859490744</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45996.692859490744</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45996.692859490744</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45996.692859490744</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45996.692859490744</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45996.692859490744</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45996.692859490744</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45996.692859490744</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45996.692859490744</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45996.692859490744</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45996.692859490744</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45996.692859490744</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45996.692859490744</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45996.692859490744</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45996.692859490744</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45996.692859490744</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45996.692859490744</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45996.692859490744</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45996.692859490744</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45996.692859490744</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45996.692859490744</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45996.692859490744</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45996.692859490744</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45996.692859490744</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45996.692859490744</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45996.692859490744</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45996.692859490744</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45996.692859490744</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45996.692859490744</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45996.692859490744</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45996.692859490744</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45996.692859490744</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45996.692859490744</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45996.692859490744</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45996.692859490744</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45996.692859490744</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45996.692859490744</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45996.692859490744</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45996.692859490744</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45996.692859490744</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45996.692859490744</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45996.692859490744</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45996.692859490744</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45996.692859490744</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45996.692859490744</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45996.692859490744</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45996.692859490744</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ca="1" si="4"/>
        <v>45996.692859490744</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4"/>
        <v>45996.692859490744</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4"/>
        <v>45996.692859490744</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4"/>
        <v>45996.692859490744</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4"/>
        <v>45996.692859490744</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4"/>
        <v>45996.692859490744</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4"/>
        <v>45996.692859490744</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4"/>
        <v>45996.692859490744</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ref="G314:G377" ca="1" si="5">IFERROR(NOW()-F314,"-")</f>
        <v>45996.692859490744</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45996.692859490744</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45996.692859490744</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45996.692859490744</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45996.692859490744</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45996.692859490744</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45996.692859490744</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45996.692859490744</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45996.692859490744</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45996.692859490744</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45996.692859490744</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45996.692859490744</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45996.692859490744</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45996.692859490744</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45996.692859490744</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45996.692859490744</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45996.692859490744</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45996.692859490744</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45996.692859490744</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45996.692859490744</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45996.692859490744</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45996.692859490744</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45996.692859490744</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45996.692859490744</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45996.692859490744</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45996.692859490744</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45996.692859490744</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45996.692859490744</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45996.692859490744</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45996.692859490744</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45996.692859490744</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45996.692859490744</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45996.692859490744</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45996.692859490744</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45996.692859490744</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45996.692859490744</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45996.692859490744</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45996.692859490744</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45996.692859490744</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45996.692859490744</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45996.692859490744</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45996.692859490744</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45996.692859490744</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45996.692859490744</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45996.692859490744</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45996.692859490744</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45996.692859490744</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45996.692859490744</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45996.692859490744</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45996.692859490744</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45996.692859490744</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45996.692859490744</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45996.692859490744</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45996.692859490744</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45996.692859490744</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45996.692859490744</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ca="1" si="5"/>
        <v>45996.692859490744</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5"/>
        <v>45996.692859490744</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5"/>
        <v>45996.692859490744</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5"/>
        <v>45996.692859490744</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5"/>
        <v>45996.692859490744</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5"/>
        <v>45996.692859490744</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5"/>
        <v>45996.692859490744</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5"/>
        <v>45996.692859490744</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ref="G378:G441" ca="1" si="6">IFERROR(NOW()-F378,"-")</f>
        <v>45996.692859490744</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45996.692859490744</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45996.692859490744</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45996.692859490744</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45996.692859490744</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45996.692859490744</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45996.692859490744</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45996.692859490744</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45996.692859490744</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45996.692859490744</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45996.692859490744</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45996.692859490744</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45996.692859490744</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45996.692859490744</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45996.692859490744</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45996.692859490744</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45996.692859490744</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45996.692859490744</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45996.692859490744</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45996.692859490744</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45996.692859490744</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45996.692859490744</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45996.692859490744</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45996.692859490744</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45996.692859490744</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45996.692859490744</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45996.692859490744</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45996.692859490744</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45996.692859490744</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45996.692859490744</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45996.692859490744</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45996.692859490744</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45996.692859490744</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45996.692859490744</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45996.692859490744</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45996.692859490744</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45996.692859490744</v>
      </c>
      <c r="H414" s="118"/>
      <c r="I414" s="116" t="str">
        <f>IFERROR(VLOOKUP(D414,DB!A:F,6,0),"")</f>
        <v/>
      </c>
      <c r="J414" s="116" t="str">
        <f>IFERROR(VLOOKUP(D414,DB!A:G,7,0),"")</f>
        <v/>
      </c>
      <c r="K414" s="119"/>
      <c r="L414" s="134" t="str">
        <f>IFERROR(VLOOKUP(D414,DB!A:I,9,0),"")</f>
        <v/>
      </c>
    </row>
    <row r="415" spans="1:12" ht="31.5" customHeight="1">
      <c r="A415" s="115"/>
      <c r="B415" s="116" t="str">
        <f>IFERROR(VLOOKUP(D415,DB!A:K,11,0),"")</f>
        <v/>
      </c>
      <c r="C415" s="117"/>
      <c r="D415" s="116"/>
      <c r="E415" s="139"/>
      <c r="F415" s="118"/>
      <c r="G415" s="72">
        <f t="shared" ca="1" si="6"/>
        <v>45996.692859490744</v>
      </c>
      <c r="H415" s="118"/>
      <c r="I415" s="116" t="str">
        <f>IFERROR(VLOOKUP(D415,DB!A:F,6,0),"")</f>
        <v/>
      </c>
      <c r="J415" s="116" t="str">
        <f>IFERROR(VLOOKUP(D415,DB!A:G,7,0),"")</f>
        <v/>
      </c>
      <c r="K415" s="119"/>
      <c r="L415" s="134" t="str">
        <f>IFERROR(VLOOKUP(D415,DB!A:I,9,0),"")</f>
        <v/>
      </c>
    </row>
    <row r="416" spans="1:12" ht="31.5" customHeight="1">
      <c r="A416" s="115"/>
      <c r="B416" s="116" t="str">
        <f>IFERROR(VLOOKUP(D416,DB!A:K,11,0),"")</f>
        <v/>
      </c>
      <c r="C416" s="117"/>
      <c r="D416" s="116"/>
      <c r="E416" s="139"/>
      <c r="F416" s="118"/>
      <c r="G416" s="72">
        <f t="shared" ca="1" si="6"/>
        <v>45996.692859490744</v>
      </c>
      <c r="H416" s="118"/>
      <c r="I416" s="116" t="str">
        <f>IFERROR(VLOOKUP(D416,DB!A:F,6,0),"")</f>
        <v/>
      </c>
      <c r="J416" s="116" t="str">
        <f>IFERROR(VLOOKUP(D416,DB!A:G,7,0),"")</f>
        <v/>
      </c>
      <c r="K416" s="119"/>
      <c r="L416" s="134" t="str">
        <f>IFERROR(VLOOKUP(D416,DB!A:I,9,0),"")</f>
        <v/>
      </c>
    </row>
    <row r="417" spans="1:12" ht="31.5" customHeight="1">
      <c r="A417" s="115"/>
      <c r="B417" s="116" t="str">
        <f>IFERROR(VLOOKUP(D417,DB!A:K,11,0),"")</f>
        <v/>
      </c>
      <c r="C417" s="117"/>
      <c r="D417" s="116"/>
      <c r="E417" s="139"/>
      <c r="F417" s="118"/>
      <c r="G417" s="72">
        <f t="shared" ca="1" si="6"/>
        <v>45996.692859490744</v>
      </c>
      <c r="H417" s="118"/>
      <c r="I417" s="116" t="str">
        <f>IFERROR(VLOOKUP(D417,DB!A:F,6,0),"")</f>
        <v/>
      </c>
      <c r="J417" s="116" t="str">
        <f>IFERROR(VLOOKUP(D417,DB!A:G,7,0),"")</f>
        <v/>
      </c>
      <c r="K417" s="119"/>
      <c r="L417" s="134" t="str">
        <f>IFERROR(VLOOKUP(D417,DB!A:I,9,0),"")</f>
        <v/>
      </c>
    </row>
    <row r="418" spans="1:12" ht="31.5" customHeight="1">
      <c r="A418" s="115"/>
      <c r="B418" s="116" t="str">
        <f>IFERROR(VLOOKUP(D418,DB!A:K,11,0),"")</f>
        <v/>
      </c>
      <c r="C418" s="117"/>
      <c r="D418" s="116"/>
      <c r="E418" s="139"/>
      <c r="F418" s="118"/>
      <c r="G418" s="72">
        <f t="shared" ca="1" si="6"/>
        <v>45996.692859490744</v>
      </c>
      <c r="H418" s="118"/>
      <c r="I418" s="116" t="str">
        <f>IFERROR(VLOOKUP(D418,DB!A:F,6,0),"")</f>
        <v/>
      </c>
      <c r="J418" s="116" t="str">
        <f>IFERROR(VLOOKUP(D418,DB!A:G,7,0),"")</f>
        <v/>
      </c>
      <c r="K418" s="119"/>
      <c r="L418" s="134" t="str">
        <f>IFERROR(VLOOKUP(D418,DB!A:I,9,0),"")</f>
        <v/>
      </c>
    </row>
    <row r="419" spans="1:12" ht="31.5" customHeight="1">
      <c r="A419" s="115"/>
      <c r="B419" s="116" t="str">
        <f>IFERROR(VLOOKUP(D419,DB!A:K,11,0),"")</f>
        <v/>
      </c>
      <c r="C419" s="117"/>
      <c r="D419" s="116"/>
      <c r="E419" s="139"/>
      <c r="F419" s="118"/>
      <c r="G419" s="72">
        <f t="shared" ca="1" si="6"/>
        <v>45996.692859490744</v>
      </c>
      <c r="H419" s="118"/>
      <c r="I419" s="116" t="str">
        <f>IFERROR(VLOOKUP(D419,DB!A:F,6,0),"")</f>
        <v/>
      </c>
      <c r="J419" s="116" t="str">
        <f>IFERROR(VLOOKUP(D419,DB!A:G,7,0),"")</f>
        <v/>
      </c>
      <c r="K419" s="119"/>
      <c r="L419" s="134" t="str">
        <f>IFERROR(VLOOKUP(D419,DB!A:I,9,0),"")</f>
        <v/>
      </c>
    </row>
    <row r="420" spans="1:12" ht="31.5" customHeight="1">
      <c r="A420" s="115"/>
      <c r="B420" s="116" t="str">
        <f>IFERROR(VLOOKUP(D420,DB!A:K,11,0),"")</f>
        <v/>
      </c>
      <c r="C420" s="117"/>
      <c r="D420" s="116"/>
      <c r="E420" s="139"/>
      <c r="F420" s="118"/>
      <c r="G420" s="72">
        <f t="shared" ca="1" si="6"/>
        <v>45996.692859490744</v>
      </c>
      <c r="H420" s="118"/>
      <c r="I420" s="116" t="str">
        <f>IFERROR(VLOOKUP(D420,DB!A:F,6,0),"")</f>
        <v/>
      </c>
      <c r="J420" s="116" t="str">
        <f>IFERROR(VLOOKUP(D420,DB!A:G,7,0),"")</f>
        <v/>
      </c>
      <c r="K420" s="119"/>
      <c r="L420" s="134" t="str">
        <f>IFERROR(VLOOKUP(D420,DB!A:I,9,0),"")</f>
        <v/>
      </c>
    </row>
    <row r="421" spans="1:12" ht="31.5" customHeight="1">
      <c r="A421" s="115"/>
      <c r="B421" s="116" t="str">
        <f>IFERROR(VLOOKUP(D421,DB!A:K,11,0),"")</f>
        <v/>
      </c>
      <c r="C421" s="117"/>
      <c r="D421" s="116"/>
      <c r="E421" s="139"/>
      <c r="F421" s="118"/>
      <c r="G421" s="72">
        <f t="shared" ca="1" si="6"/>
        <v>45996.692859490744</v>
      </c>
      <c r="H421" s="118"/>
      <c r="I421" s="116" t="str">
        <f>IFERROR(VLOOKUP(D421,DB!A:F,6,0),"")</f>
        <v/>
      </c>
      <c r="J421" s="116" t="str">
        <f>IFERROR(VLOOKUP(D421,DB!A:G,7,0),"")</f>
        <v/>
      </c>
      <c r="K421" s="119"/>
      <c r="L421" s="134" t="str">
        <f>IFERROR(VLOOKUP(D421,DB!A:I,9,0),"")</f>
        <v/>
      </c>
    </row>
    <row r="422" spans="1:12" ht="31.5" customHeight="1">
      <c r="A422" s="115"/>
      <c r="B422" s="116" t="str">
        <f>IFERROR(VLOOKUP(D422,DB!A:K,11,0),"")</f>
        <v/>
      </c>
      <c r="C422" s="117"/>
      <c r="D422" s="116"/>
      <c r="E422" s="139"/>
      <c r="F422" s="118"/>
      <c r="G422" s="72">
        <f t="shared" ca="1" si="6"/>
        <v>45996.692859490744</v>
      </c>
      <c r="H422" s="118"/>
      <c r="I422" s="116" t="str">
        <f>IFERROR(VLOOKUP(D422,DB!A:F,6,0),"")</f>
        <v/>
      </c>
      <c r="J422" s="116" t="str">
        <f>IFERROR(VLOOKUP(D422,DB!A:G,7,0),"")</f>
        <v/>
      </c>
      <c r="K422" s="119"/>
      <c r="L422" s="134" t="str">
        <f>IFERROR(VLOOKUP(D422,DB!A:I,9,0),"")</f>
        <v/>
      </c>
    </row>
    <row r="423" spans="1:12" ht="31.5" customHeight="1">
      <c r="A423" s="140"/>
      <c r="B423" s="141" t="str">
        <f>IFERROR(VLOOKUP(D423,DB!A:K,11,0),"")</f>
        <v/>
      </c>
      <c r="C423" s="142"/>
      <c r="D423" s="141"/>
      <c r="E423" s="139"/>
      <c r="F423" s="143"/>
      <c r="G423" s="144">
        <f t="shared" ca="1" si="6"/>
        <v>45996.692859490744</v>
      </c>
      <c r="H423" s="143"/>
      <c r="I423" s="141" t="str">
        <f>IFERROR(VLOOKUP(D423,DB!A:F,6,0),"")</f>
        <v/>
      </c>
      <c r="J423" s="141" t="str">
        <f>IFERROR(VLOOKUP(D423,DB!A:G,7,0),"")</f>
        <v/>
      </c>
      <c r="K423" s="145"/>
      <c r="L423" s="146" t="str">
        <f>IFERROR(VLOOKUP(D423,DB!A:I,9,0),"")</f>
        <v/>
      </c>
    </row>
  </sheetData>
  <dataValidations count="2">
    <dataValidation allowBlank="1" showInputMessage="1" showErrorMessage="1" sqref="E1" xr:uid="{9E1BC488-8814-4F8A-8DBE-742B3278AB71}"/>
    <dataValidation type="list" allowBlank="1" showInputMessage="1" showErrorMessage="1" sqref="E2:E4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2025-12-05T13:39:44Z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