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452" documentId="120_S{2AC9BD13-BADA-5192-A53E-5A8FF88502F6}" xr6:coauthVersionLast="47" xr6:coauthVersionMax="47" xr10:uidLastSave="{C8B72083-A2D0-4426-A792-B788D11C52AF}"/>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4" i="2"/>
  <c r="J4" i="2"/>
  <c r="I4" i="2"/>
  <c r="G4" i="2"/>
  <c r="B4" i="2"/>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3" i="4"/>
  <c r="G3" i="4"/>
  <c r="I3" i="4"/>
  <c r="J3" i="4"/>
  <c r="L3" i="4"/>
  <c r="B4" i="4"/>
  <c r="G4" i="4"/>
  <c r="I4" i="4"/>
  <c r="J4" i="4"/>
  <c r="L4" i="4"/>
  <c r="B5" i="4"/>
  <c r="G5" i="4"/>
  <c r="I5" i="4"/>
  <c r="J5" i="4"/>
  <c r="L5" i="4"/>
  <c r="B6" i="4"/>
  <c r="G6" i="4"/>
  <c r="I6" i="4"/>
  <c r="J6" i="4"/>
  <c r="L6" i="4"/>
  <c r="B7" i="4"/>
  <c r="G7" i="4"/>
  <c r="I7" i="4"/>
  <c r="J7" i="4"/>
  <c r="L7" i="4"/>
  <c r="B8" i="4"/>
  <c r="G8" i="4"/>
  <c r="I8" i="4"/>
  <c r="J8" i="4"/>
  <c r="L8"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G2" i="5"/>
  <c r="I3" i="5"/>
  <c r="B6" i="5"/>
  <c r="I6" i="5"/>
  <c r="J6" i="5"/>
  <c r="L6" i="5"/>
  <c r="B7" i="5"/>
  <c r="I7" i="5"/>
  <c r="J7" i="5"/>
  <c r="L7" i="5"/>
  <c r="B8" i="5"/>
  <c r="I8" i="5"/>
  <c r="J8" i="5"/>
  <c r="L8" i="5"/>
  <c r="B9" i="5"/>
  <c r="I9" i="5"/>
  <c r="J9" i="5"/>
  <c r="L9" i="5"/>
  <c r="B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<sst xmlns="http://schemas.openxmlformats.org/spreadsheetml/2006/main" count="180277" uniqueCount="39123">
  <si>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</si>
  <si>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</si>
  <si>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</si>
  <si>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</si>
  <si>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</si>
  <si>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</si>
  <si>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</si>
  <si>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</si>
  <si>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</si>
  <si>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</si>
  <si>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</si>
  <si>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</si>
  <si>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</si>
  <si>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</si>
  <si>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</si>
  <si>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</si>
  <si>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</si>
  <si>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</si>
  <si>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</si>
  <si>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</si>
  <si>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</si>
  <si>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</si>
  <si>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</si>
  <si>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</si>
  <si>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</si>
  <si>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</si>
  <si>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</si>
  <si>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</si>
  <si>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</si>
  <si>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</si>
  <si>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</si>
  <si>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</si>
  <si>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</si>
  <si>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</si>
  <si>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</si>
  <si>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</si>
  <si>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</si>
  <si>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</si>
  <si>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</si>
  <si>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</si>
  <si>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</si>
  <si>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</si>
  <si>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</si>
  <si>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</si>
  <si>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</si>
  <si>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</si>
  <si>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</si>
  <si>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</si>
  <si>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</si>
  <si>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</si>
  <si>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</si>
  <si>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</si>
  <si>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</si>
  <si>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</si>
  <si>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</si>
  <si>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</si>
  <si>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</si>
  <si>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</si>
  <si>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</si>
  <si>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</si>
  <si>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</si>
  <si>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</si>
  <si>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</si>
  <si>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</si>
  <si>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</si>
  <si>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</si>
  <si>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</si>
  <si>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</si>
  <si>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</si>
  <si>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</si>
  <si>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</si>
  <si>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</si>
  <si>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</si>
  <si>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</si>
  <si>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</si>
  <si>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</si>
  <si>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</si>
  <si>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</si>
  <si>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</si>
  <si>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</si>
  <si>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</si>
  <si>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</si>
  <si>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</si>
  <si>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</si>
  <si>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</si>
  <si>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</si>
  <si>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</si>
  <si>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</si>
  <si>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</si>
  <si>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</si>
  <si>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</si>
  <si>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</si>
  <si>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</si>
  <si>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</si>
  <si>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</si>
  <si>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</si>
  <si>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</si>
  <si>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</si>
  <si>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</si>
  <si>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</si>
  <si>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</si>
  <si>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</si>
  <si>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</si>
  <si>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</si>
  <si>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</si>
  <si>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</si>
  <si>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</si>
  <si>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</si>
  <si>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</si>
  <si>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</si>
  <si>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</si>
  <si>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</si>
  <si>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</si>
  <si>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</si>
  <si>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</si>
  <si>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</si>
  <si>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</si>
  <si>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</si>
  <si>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</si>
  <si>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</si>
  <si>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</si>
  <si>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</si>
  <si>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</si>
  <si>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</si>
  <si>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</si>
  <si>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</si>
  <si>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</si>
  <si>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</si>
  <si>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</si>
  <si>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</si>
  <si>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</si>
  <si>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</si>
  <si>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</si>
  <si>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</si>
  <si>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</si>
  <si>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</si>
  <si>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</si>
  <si>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</si>
  <si>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</si>
  <si>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</si>
  <si>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</si>
  <si>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</si>
  <si>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</si>
  <si>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</si>
  <si>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</si>
  <si>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</si>
  <si>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</si>
  <si>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</si>
  <si>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</si>
  <si>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</si>
  <si>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</si>
  <si>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</si>
  <si>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</si>
  <si>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</si>
  <si>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</si>
  <si>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</si>
  <si>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</si>
  <si>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</si>
  <si>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</si>
  <si>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</si>
  <si>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</si>
  <si>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</si>
  <si>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</si>
  <si>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</si>
  <si>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</si>
  <si>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</si>
  <si>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</si>
  <si>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</si>
  <si>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</si>
  <si>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</si>
  <si>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</si>
  <si>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</si>
  <si>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</si>
  <si>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</si>
  <si>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</si>
  <si>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</si>
  <si>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</si>
  <si>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</si>
  <si>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</si>
  <si>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</si>
  <si>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</si>
  <si>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</si>
  <si>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</si>
  <si>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</si>
  <si>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</si>
  <si>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</si>
  <si>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</si>
  <si>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</si>
  <si>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</si>
  <si>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</si>
  <si>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</si>
  <si>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</si>
  <si>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</si>
  <si>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</si>
  <si>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</si>
  <si>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</si>
  <si>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</si>
  <si>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</si>
  <si>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</si>
  <si>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</si>
  <si>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</si>
  <si>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</si>
  <si>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</si>
  <si>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</si>
  <si>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</si>
  <si>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</si>
  <si>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</si>
  <si>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</si>
  <si>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</si>
  <si>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</si>
  <si>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</si>
  <si>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</si>
  <si>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</si>
  <si>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</si>
  <si>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</si>
  <si>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</si>
  <si>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</si>
  <si>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</si>
  <si>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</si>
  <si>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</si>
  <si>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</si>
  <si>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</si>
  <si>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</si>
  <si>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</si>
  <si>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</si>
  <si>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</si>
  <si>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</si>
  <si>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</si>
  <si>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</si>
  <si>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</si>
  <si>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</si>
  <si>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</si>
  <si>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</si>
  <si>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</si>
  <si>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</si>
  <si>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</si>
  <si>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</si>
  <si>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</si>
  <si>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</si>
  <si>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</si>
  <si>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</si>
  <si>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</si>
  <si>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</si>
  <si>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</si>
  <si>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</si>
  <si>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</si>
  <si>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</si>
  <si>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</si>
  <si>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</si>
  <si>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</si>
  <si>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</si>
  <si>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</si>
  <si>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</si>
  <si>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</si>
  <si>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</si>
  <si>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</si>
  <si>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</si>
  <si>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</si>
  <si>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</si>
  <si>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</si>
  <si>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</si>
  <si>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</si>
  <si>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</si>
  <si>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</si>
  <si>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</si>
  <si>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</si>
  <si>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</si>
  <si>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</si>
  <si>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</si>
  <si>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</si>
  <si>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</si>
  <si>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</si>
  <si>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</si>
  <si>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</si>
  <si>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</si>
  <si>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</si>
  <si>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</si>
  <si>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</si>
  <si>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</si>
  <si>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</si>
  <si>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</si>
  <si>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</si>
  <si>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</si>
  <si>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</si>
  <si>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</si>
  <si>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</si>
  <si>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</si>
  <si>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</si>
  <si>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</si>
  <si>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</si>
  <si>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</si>
  <si>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</si>
  <si>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</si>
  <si>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</si>
  <si>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</si>
  <si>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</si>
  <si>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</si>
  <si>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</si>
  <si>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</si>
  <si>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</si>
  <si>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</si>
  <si>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</si>
  <si>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</si>
  <si>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</si>
  <si>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</si>
  <si>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</si>
  <si>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</si>
  <si>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</si>
  <si>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</si>
  <si>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</si>
  <si>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</si>
  <si>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</si>
  <si>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</si>
  <si>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</si>
  <si>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</si>
  <si>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</si>
  <si>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</si>
  <si>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</si>
  <si>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</si>
  <si>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</si>
  <si>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</si>
  <si>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</si>
  <si>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</si>
  <si>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</si>
  <si>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</si>
  <si>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</si>
  <si>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</si>
  <si>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</si>
  <si>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</si>
  <si>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</si>
  <si>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</si>
  <si>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</si>
  <si>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</si>
  <si>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</si>
  <si>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</si>
  <si>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</si>
  <si>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</si>
  <si>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</si>
  <si>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</si>
  <si>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</si>
  <si>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</si>
  <si>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</si>
  <si>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</si>
  <si>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</si>
  <si>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</si>
  <si>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</si>
  <si>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</si>
  <si>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</si>
  <si>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</si>
  <si>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</si>
  <si>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</si>
  <si>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</si>
  <si>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</si>
  <si>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</si>
  <si>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</si>
  <si>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</si>
  <si>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</si>
  <si>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</si>
  <si>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</si>
  <si>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</si>
  <si>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</si>
  <si>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</si>
  <si>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</si>
  <si>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</si>
  <si>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</si>
  <si>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</si>
  <si>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</si>
  <si>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</si>
  <si>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</si>
  <si>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</si>
  <si>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</si>
  <si>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</si>
  <si>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</si>
  <si>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</si>
  <si>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</si>
  <si>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</si>
  <si>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</si>
  <si>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</si>
  <si>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</si>
  <si>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</si>
  <si>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</si>
  <si>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</si>
  <si>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</si>
  <si>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</si>
  <si>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</si>
  <si>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</si>
  <si>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</si>
  <si>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</si>
  <si>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</si>
  <si>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</si>
  <si>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</si>
  <si>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</si>
  <si>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</si>
  <si>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</si>
  <si>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</si>
  <si>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</si>
  <si>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</si>
  <si>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</si>
  <si>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</si>
  <si>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</si>
  <si>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</si>
  <si>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</si>
  <si>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</si>
  <si>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</si>
  <si>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</si>
  <si>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</si>
  <si>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</si>
  <si>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</si>
  <si>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</si>
  <si>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</si>
  <si>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</si>
  <si>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</si>
  <si>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</si>
  <si>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</si>
  <si>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</si>
  <si>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</si>
  <si>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</si>
  <si>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</si>
  <si>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</si>
  <si>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</si>
  <si>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</si>
  <si>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</si>
  <si>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</si>
  <si>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</si>
  <si>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</si>
  <si>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</si>
  <si>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</si>
  <si>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</si>
  <si>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</si>
  <si>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</si>
  <si>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</si>
  <si>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</si>
  <si>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</si>
  <si>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</si>
  <si>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</si>
  <si>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</si>
  <si>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</si>
  <si>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</si>
  <si>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</si>
  <si>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</si>
  <si>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</si>
  <si>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</si>
  <si>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</si>
  <si>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</si>
  <si>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</si>
  <si>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</si>
  <si>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</si>
  <si>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</si>
  <si>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</si>
  <si>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</si>
  <si>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</si>
  <si>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</si>
  <si>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</si>
  <si>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</si>
  <si>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</si>
  <si>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</si>
  <si>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</si>
  <si>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</si>
  <si>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</si>
  <si>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</si>
  <si>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</si>
  <si>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</si>
  <si>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</si>
  <si>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</si>
  <si>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</si>
  <si>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</si>
  <si>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</si>
  <si>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</si>
  <si>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</si>
  <si>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</si>
  <si>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</si>
  <si>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</si>
  <si>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</si>
  <si>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</si>
  <si>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</si>
  <si>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</si>
  <si>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</si>
  <si>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</si>
  <si>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</si>
  <si>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</si>
  <si>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</si>
  <si>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</si>
  <si>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</si>
  <si>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</si>
  <si>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</si>
  <si>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</si>
  <si>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</si>
  <si>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</si>
  <si>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</si>
  <si>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</si>
  <si>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</si>
  <si>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</si>
  <si>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</si>
  <si>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</si>
  <si>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</si>
  <si>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</si>
  <si>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</si>
  <si>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</si>
  <si>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</si>
  <si>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</si>
  <si>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</si>
  <si>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</si>
  <si>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</si>
  <si>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</si>
  <si>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</si>
  <si>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</si>
  <si>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</si>
  <si>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</si>
  <si>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</si>
  <si>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</si>
  <si>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</si>
  <si>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</si>
  <si>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</si>
  <si>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</si>
  <si>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</si>
  <si>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</si>
  <si>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</si>
  <si>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</si>
  <si>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</si>
  <si>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</si>
  <si>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</si>
  <si>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</si>
  <si>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</si>
  <si>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</si>
  <si>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</si>
  <si>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</si>
  <si>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</si>
  <si>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</si>
  <si>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</si>
  <si>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</si>
  <si>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</si>
  <si>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</si>
  <si>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</si>
  <si>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</si>
  <si>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</si>
  <si>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</si>
  <si>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</si>
  <si>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</si>
  <si>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</si>
  <si>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</si>
  <si>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</si>
  <si>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</si>
  <si>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</si>
  <si>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</si>
  <si>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</si>
  <si>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</si>
  <si>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</si>
  <si>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</si>
  <si>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</si>
  <si>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</si>
  <si>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</si>
  <si>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</si>
  <si>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</si>
  <si>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</si>
  <si>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</si>
  <si>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</si>
  <si>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</si>
  <si>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</si>
  <si>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</si>
  <si>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</si>
  <si>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</si>
  <si>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</si>
  <si>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</si>
  <si>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</si>
  <si>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</si>
  <si>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</si>
  <si>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</si>
  <si>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</si>
  <si>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</si>
  <si>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</si>
  <si>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</si>
  <si>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</si>
  <si>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</si>
  <si>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</si>
  <si>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</si>
  <si>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</si>
  <si>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</si>
  <si>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</si>
  <si>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</si>
  <si>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</si>
  <si>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</si>
  <si>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</si>
  <si>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</si>
  <si>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</si>
  <si>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</si>
  <si>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</si>
  <si>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</si>
  <si>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</si>
  <si>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</si>
  <si>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</si>
  <si>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</si>
  <si>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</si>
  <si>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</si>
  <si>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</si>
  <si>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</si>
  <si>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</si>
  <si>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</si>
  <si>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</si>
  <si>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</si>
  <si>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</si>
  <si>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</si>
  <si>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</si>
  <si>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</si>
  <si>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</si>
  <si>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</si>
  <si>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</si>
  <si>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</si>
  <si>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</si>
  <si>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</si>
  <si>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</si>
  <si>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</si>
  <si>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</si>
  <si>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</si>
  <si>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</si>
  <si>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</si>
  <si>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</si>
  <si>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</si>
  <si>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</si>
  <si>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</si>
  <si>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</si>
  <si>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</si>
  <si>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</si>
  <si>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</si>
  <si>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</si>
  <si>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</si>
  <si>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</si>
  <si>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</si>
  <si>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</si>
  <si>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</si>
  <si>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</si>
  <si>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</si>
  <si>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</si>
  <si>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</si>
  <si>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</si>
  <si>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</si>
  <si>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</si>
  <si>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</si>
  <si>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</si>
  <si>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</si>
  <si>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</si>
  <si>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</si>
  <si>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</si>
  <si>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</si>
  <si>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</si>
  <si>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</si>
  <si>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</si>
  <si>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</si>
  <si>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</si>
  <si>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</si>
  <si>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</si>
  <si>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</si>
  <si>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</si>
  <si>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</si>
  <si>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</si>
  <si>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</si>
  <si>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</si>
  <si>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</si>
  <si>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</si>
  <si>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</si>
  <si>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</si>
  <si>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</si>
  <si>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</si>
  <si>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</si>
  <si>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</si>
  <si>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</si>
  <si>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</si>
  <si>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</si>
  <si>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</si>
  <si>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</si>
  <si>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</si>
  <si>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</si>
  <si>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</si>
  <si>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</si>
  <si>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</si>
  <si>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</si>
  <si>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</si>
  <si>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</si>
  <si>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</si>
  <si>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</si>
  <si>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</si>
  <si>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</si>
  <si>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</si>
  <si>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</si>
  <si>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</si>
  <si>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</si>
  <si>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</si>
  <si>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</si>
  <si>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</si>
  <si>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</si>
  <si>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</si>
  <si>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</si>
  <si>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</si>
  <si>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</si>
  <si>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</si>
  <si>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</si>
  <si>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</si>
  <si>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</si>
  <si>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</si>
  <si>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</si>
  <si>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</si>
  <si>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</si>
  <si>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</si>
  <si>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</si>
  <si>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</si>
  <si>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</si>
  <si>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</si>
  <si>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</si>
  <si>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</si>
  <si>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</si>
  <si>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</si>
  <si>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</si>
  <si>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</si>
  <si>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</si>
  <si>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</si>
  <si>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</si>
  <si>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</si>
  <si>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</si>
  <si>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</si>
  <si>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</si>
  <si>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</si>
  <si>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</si>
  <si>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</si>
  <si>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</si>
  <si>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</si>
  <si>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</si>
  <si>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</si>
  <si>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</si>
  <si>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</si>
  <si>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</si>
  <si>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</si>
  <si>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</si>
  <si>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</si>
  <si>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</si>
  <si>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</si>
  <si>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</si>
  <si>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</si>
  <si>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</si>
  <si>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</si>
  <si>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</si>
  <si>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</si>
  <si>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</si>
  <si>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</si>
  <si>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</si>
  <si>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</si>
  <si>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</si>
  <si>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</si>
  <si>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</si>
  <si>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</si>
  <si>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</si>
  <si>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</si>
  <si>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</si>
  <si>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</si>
  <si>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</si>
  <si>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</si>
  <si>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</si>
  <si>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</si>
  <si>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</si>
  <si>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</si>
  <si>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</si>
  <si>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</si>
  <si>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</si>
  <si>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</si>
  <si>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</si>
  <si>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</si>
  <si>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</si>
  <si>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</si>
  <si>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</si>
  <si>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</si>
  <si>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</si>
  <si>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</si>
  <si>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</si>
  <si>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</si>
  <si>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</si>
  <si>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</si>
  <si>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</si>
  <si>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</si>
  <si>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</si>
  <si>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</si>
  <si>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</si>
  <si>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</si>
  <si>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</si>
  <si>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</si>
  <si>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</si>
  <si>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</si>
  <si>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</si>
  <si>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</si>
  <si>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</si>
  <si>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</si>
  <si>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</si>
  <si>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</si>
  <si>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</si>
  <si>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</si>
  <si>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</si>
  <si>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</si>
  <si>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</si>
  <si>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</si>
  <si>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</si>
  <si>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</si>
  <si>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</si>
  <si>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</si>
  <si>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</si>
  <si>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</si>
  <si>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</si>
  <si>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</si>
  <si>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</si>
  <si>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</si>
  <si>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</si>
  <si>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</si>
  <si>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</si>
  <si>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</si>
  <si>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</si>
  <si>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</si>
  <si>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</si>
  <si>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</si>
  <si>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</si>
  <si>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</si>
  <si>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</si>
  <si>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</si>
  <si>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</si>
  <si>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</si>
  <si>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</si>
  <si>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</si>
  <si>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</si>
  <si>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</si>
  <si>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</si>
  <si>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</si>
  <si>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</si>
  <si>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</si>
  <si>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</si>
  <si>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</si>
  <si>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</si>
  <si>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</si>
  <si>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</si>
  <si>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</si>
  <si>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</si>
  <si>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</si>
  <si>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</si>
  <si>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</si>
  <si>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</si>
  <si>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</si>
  <si>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</si>
  <si>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</si>
  <si>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</si>
  <si>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</si>
  <si>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</si>
  <si>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</si>
  <si>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</si>
  <si>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</si>
  <si>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</si>
  <si>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</si>
  <si>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</si>
  <si>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</si>
  <si>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</si>
  <si>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</si>
  <si>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</si>
  <si>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</si>
  <si>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</si>
  <si>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</si>
  <si>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</si>
  <si>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</si>
  <si>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</si>
  <si>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</si>
  <si>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</si>
  <si>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</si>
  <si>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</si>
  <si>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</si>
  <si>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</si>
  <si>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</si>
  <si>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</si>
  <si>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</si>
  <si>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</si>
  <si>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</si>
  <si>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</si>
  <si>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</si>
  <si>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</si>
  <si>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</si>
  <si>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</si>
  <si>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</si>
  <si>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</si>
  <si>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</si>
  <si>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</si>
  <si>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</si>
  <si>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</si>
  <si>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</si>
  <si>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</si>
  <si>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</si>
  <si>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</si>
  <si>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</si>
  <si>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</si>
  <si>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</si>
  <si>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</si>
  <si>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</si>
  <si>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</si>
  <si>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</si>
  <si>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</si>
  <si>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</si>
  <si>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</si>
  <si>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</si>
  <si>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</si>
  <si>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</si>
  <si>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</si>
  <si>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</si>
  <si>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</si>
  <si>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</si>
  <si>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</si>
  <si>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</si>
  <si>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</si>
  <si>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</si>
  <si>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</si>
  <si>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</si>
  <si>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</si>
  <si>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</si>
  <si>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</si>
  <si>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</si>
  <si>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</si>
  <si>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</si>
  <si>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</si>
  <si>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</si>
  <si>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</si>
  <si>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</si>
  <si>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</si>
  <si>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</si>
  <si>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</si>
  <si>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</si>
  <si>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</si>
  <si>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</si>
  <si>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</si>
  <si>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</si>
  <si>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</si>
  <si>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</si>
  <si>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</si>
  <si>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</si>
  <si>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</si>
  <si>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</si>
  <si>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</si>
  <si>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</si>
  <si>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</si>
  <si>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</si>
  <si>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</si>
  <si>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</si>
  <si>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</si>
  <si>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</si>
  <si>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</si>
  <si>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</si>
  <si>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</si>
  <si>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</si>
  <si>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</si>
  <si>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</si>
  <si>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</si>
  <si>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</si>
  <si>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</si>
  <si>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</si>
  <si>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</si>
  <si>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</si>
  <si>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</si>
  <si>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</si>
  <si>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</si>
  <si>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</si>
  <si>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</si>
  <si>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</si>
  <si>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</si>
  <si>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</si>
  <si>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</si>
  <si>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</si>
  <si>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</si>
  <si>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</si>
  <si>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</si>
  <si>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</si>
  <si>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</si>
  <si>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</si>
  <si>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</si>
  <si>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</si>
  <si>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</si>
  <si>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</si>
  <si>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</si>
  <si>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</si>
  <si>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</si>
  <si>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</si>
  <si>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</si>
  <si>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</si>
  <si>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</si>
  <si>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</si>
  <si>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</si>
  <si>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</si>
  <si>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</si>
  <si>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</si>
  <si>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</si>
  <si>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</si>
  <si>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</si>
  <si>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</si>
  <si>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</si>
  <si>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</si>
  <si>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</si>
  <si>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</si>
  <si>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</si>
  <si>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</si>
  <si>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</si>
  <si>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</si>
  <si>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</si>
  <si>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</si>
  <si>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</si>
  <si>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</si>
  <si>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</si>
  <si>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</si>
  <si>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</si>
  <si>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</si>
  <si>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</si>
  <si>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</si>
  <si>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</si>
  <si>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</si>
  <si>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</si>
  <si>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</si>
  <si>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</si>
  <si>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</si>
  <si>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</si>
  <si>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</si>
  <si>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</si>
  <si>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</si>
  <si>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</si>
  <si>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</si>
  <si>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</si>
  <si>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</si>
  <si>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</si>
  <si>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</si>
  <si>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</si>
  <si>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</si>
  <si>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</si>
  <si>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</si>
  <si>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</si>
  <si>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</si>
  <si>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</si>
  <si>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</si>
  <si>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</si>
  <si>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</si>
  <si>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</si>
  <si>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</si>
  <si>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</si>
  <si>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</si>
  <si>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</si>
  <si>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</si>
  <si>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</si>
  <si>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</si>
  <si>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</si>
  <si>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</si>
  <si>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</si>
  <si>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</si>
  <si>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</si>
  <si>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</si>
  <si>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</si>
  <si>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</si>
  <si>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</si>
  <si>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</si>
  <si>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</si>
  <si>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</si>
  <si>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</si>
  <si>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</si>
  <si>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</si>
  <si>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</si>
  <si>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</si>
  <si>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</si>
  <si>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</si>
  <si>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</si>
  <si>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</si>
  <si>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</si>
  <si>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</si>
  <si>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</si>
  <si>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</si>
  <si>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</si>
  <si>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</si>
  <si>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</si>
  <si>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</si>
  <si>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</si>
  <si>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</si>
  <si>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</si>
  <si>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</si>
  <si>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</si>
  <si>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</si>
  <si>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</si>
  <si>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</si>
  <si>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</si>
  <si>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</si>
  <si>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</si>
  <si>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</si>
  <si>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</si>
  <si>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</si>
  <si>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</si>
  <si>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</si>
  <si>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</si>
  <si>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</si>
  <si>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</si>
  <si>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</si>
  <si>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</si>
  <si>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</si>
  <si>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</si>
  <si>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</si>
  <si>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</si>
  <si>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</si>
  <si>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</si>
  <si>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</si>
  <si>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</si>
  <si>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</si>
  <si>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</si>
  <si>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</si>
  <si>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</si>
  <si>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</si>
  <si>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</si>
  <si>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</si>
  <si>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</si>
  <si>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</si>
  <si>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</si>
  <si>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</si>
  <si>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</si>
  <si>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</si>
  <si>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</si>
  <si>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</si>
  <si>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</si>
  <si>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</si>
  <si>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</si>
  <si>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</si>
  <si>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</si>
  <si>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</si>
  <si>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</si>
  <si>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</si>
  <si>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</si>
  <si>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</si>
  <si>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</si>
  <si>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</si>
  <si>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</si>
  <si>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</si>
  <si>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</si>
  <si>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</si>
  <si>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</si>
  <si>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</si>
  <si>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</si>
  <si>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</si>
  <si>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</si>
  <si>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</si>
  <si>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</si>
  <si>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</si>
  <si>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</si>
  <si>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</si>
  <si>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</si>
  <si>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</si>
  <si>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</si>
  <si>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</si>
  <si>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</si>
  <si>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</si>
  <si>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</si>
  <si>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</si>
  <si>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</si>
  <si>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</si>
  <si>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</si>
  <si>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</si>
  <si>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</si>
  <si>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</si>
  <si>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</si>
  <si>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</si>
  <si>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</si>
  <si>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</si>
  <si>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</si>
  <si>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</si>
  <si>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</si>
  <si>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</si>
  <si>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</si>
  <si>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</si>
  <si>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</si>
  <si>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</si>
  <si>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</si>
  <si>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</si>
  <si>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</si>
  <si>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</si>
  <si>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</si>
  <si>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</si>
  <si>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</si>
  <si>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</si>
  <si>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</si>
  <si>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</si>
  <si>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</si>
  <si>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</si>
  <si>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</si>
  <si>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</si>
  <si>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</si>
  <si>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</si>
  <si>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</si>
  <si>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</si>
  <si>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</si>
  <si>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</si>
  <si>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</si>
  <si>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</si>
  <si>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</si>
  <si>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</si>
  <si>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</si>
  <si>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</si>
  <si>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</si>
  <si>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</si>
  <si>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</si>
  <si>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</si>
  <si>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</si>
  <si>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</si>
  <si>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</si>
  <si>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</si>
  <si>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</si>
  <si>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</si>
  <si>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</si>
  <si>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</si>
  <si>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</si>
  <si>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</si>
  <si>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</si>
  <si>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</si>
  <si>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</si>
  <si>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</si>
  <si>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</si>
  <si>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</si>
  <si>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</si>
  <si>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</si>
  <si>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</si>
  <si>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</si>
  <si>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</si>
  <si>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</si>
  <si>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</si>
  <si>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</si>
  <si>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</si>
  <si>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</si>
  <si>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</si>
  <si>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</si>
  <si>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</si>
  <si>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</si>
  <si>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</si>
  <si>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</si>
  <si>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</si>
  <si>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</si>
  <si>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</si>
  <si>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</si>
  <si>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</si>
  <si>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</si>
  <si>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</si>
  <si>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</si>
  <si>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</si>
  <si>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</si>
  <si>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</si>
  <si>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</si>
  <si>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</si>
  <si>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</si>
  <si>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</si>
  <si>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</si>
  <si>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</si>
  <si>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</si>
  <si>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</si>
  <si>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</si>
  <si>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</si>
  <si>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</si>
  <si>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</si>
  <si>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</si>
  <si>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</si>
  <si>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</si>
  <si>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</si>
  <si>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</si>
  <si>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</si>
  <si>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</si>
  <si>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</si>
  <si>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</si>
  <si>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</si>
  <si>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</si>
  <si>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</si>
  <si>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</si>
  <si>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</si>
  <si>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</si>
  <si>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</si>
  <si>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</si>
  <si>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</si>
  <si>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</si>
  <si>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</si>
  <si>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</si>
  <si>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</si>
  <si>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</si>
  <si>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</si>
  <si>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</si>
  <si>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</si>
  <si>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</si>
  <si>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</si>
  <si>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</si>
  <si>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</si>
  <si>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</si>
  <si>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</si>
  <si>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</si>
  <si>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</si>
  <si>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</si>
  <si>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</si>
  <si>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</si>
  <si>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</si>
  <si>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</si>
  <si>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</si>
  <si>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</si>
  <si>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</si>
  <si>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</si>
  <si>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</si>
  <si>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</si>
  <si>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</si>
  <si>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</si>
  <si>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</si>
  <si>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</si>
  <si>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</si>
  <si>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</si>
  <si>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</si>
  <si>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</si>
  <si>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</si>
  <si>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</si>
  <si>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</si>
  <si>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</si>
  <si>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</si>
  <si>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</si>
  <si>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</si>
  <si>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</si>
  <si>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</si>
  <si>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</si>
  <si>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</si>
  <si>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</si>
  <si>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</si>
  <si>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</si>
  <si>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</si>
  <si>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</si>
  <si>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</si>
  <si>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</si>
  <si>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</si>
  <si>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</si>
  <si>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</si>
  <si>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</si>
  <si>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</si>
  <si>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</si>
  <si>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</si>
  <si>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</si>
  <si>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</si>
  <si>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</si>
  <si>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</si>
  <si>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</si>
  <si>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</si>
  <si>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</si>
  <si>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</si>
  <si>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</si>
  <si>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</si>
  <si>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</si>
  <si>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</si>
  <si>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</si>
  <si>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</si>
  <si>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</si>
  <si>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</si>
  <si>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</si>
  <si>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</si>
  <si>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</si>
  <si>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</si>
  <si>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</si>
  <si>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</si>
  <si>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</si>
  <si>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</si>
  <si>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</si>
  <si>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</si>
  <si>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</si>
  <si>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</si>
  <si>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</si>
  <si>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</si>
  <si>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</si>
  <si>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</si>
  <si>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</si>
  <si>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</si>
  <si>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</si>
  <si>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</si>
  <si>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</si>
  <si>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</si>
  <si>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</si>
  <si>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</si>
  <si>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</si>
  <si>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</si>
  <si>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</si>
  <si>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</si>
  <si>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</si>
  <si>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</si>
  <si>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</si>
  <si>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</si>
  <si>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</si>
  <si>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</si>
  <si>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</si>
  <si>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</si>
  <si>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</si>
  <si>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</si>
  <si>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</si>
  <si>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</si>
  <si>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</si>
  <si>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</si>
  <si>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</si>
  <si>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</si>
  <si>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</si>
  <si>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</si>
  <si>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</si>
  <si>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</si>
  <si>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</si>
  <si>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</si>
  <si>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</si>
  <si>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</si>
  <si>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</si>
  <si>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</si>
  <si>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</si>
  <si>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</si>
  <si>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</si>
  <si>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</si>
  <si>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</si>
  <si>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</si>
  <si>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</si>
  <si>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</si>
  <si>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</si>
  <si>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</si>
  <si>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</si>
  <si>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</si>
  <si>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</si>
  <si>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</si>
  <si>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</si>
  <si>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</si>
  <si>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</si>
  <si>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</si>
  <si>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</si>
  <si>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</si>
  <si>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</si>
  <si>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</si>
  <si>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</si>
  <si>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</si>
  <si>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</si>
  <si>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</si>
  <si>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</si>
  <si>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</si>
  <si>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</si>
  <si>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</si>
  <si>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</si>
  <si>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</si>
  <si>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</si>
  <si>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</si>
  <si>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</si>
  <si>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</si>
  <si>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</si>
  <si>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</si>
  <si>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</si>
  <si>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</si>
  <si>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</si>
  <si>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</si>
  <si>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</si>
  <si>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</si>
  <si>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</si>
  <si>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</si>
  <si>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</si>
  <si>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</si>
  <si>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</si>
  <si>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</si>
  <si>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</si>
  <si>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</si>
  <si>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</si>
  <si>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</si>
  <si>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</si>
  <si>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</si>
  <si>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</si>
  <si>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</si>
  <si>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</si>
  <si>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</si>
  <si>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</si>
  <si>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</si>
  <si>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</si>
  <si>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</si>
  <si>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</si>
  <si>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</si>
  <si>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</si>
  <si>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</si>
  <si>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</si>
  <si>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</si>
  <si>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</si>
  <si>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</si>
  <si>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</si>
  <si>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</si>
  <si>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</si>
  <si>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</si>
  <si>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</si>
  <si>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</si>
  <si>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</si>
  <si>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</si>
  <si>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</si>
  <si>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</si>
  <si>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</si>
  <si>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</si>
  <si>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</si>
  <si>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</si>
  <si>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</si>
  <si>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</si>
  <si>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</si>
  <si>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</si>
  <si>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</si>
  <si>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</si>
  <si>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</si>
  <si>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</si>
  <si>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</si>
  <si>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</si>
  <si>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</si>
  <si>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</si>
  <si>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</si>
  <si>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</si>
  <si>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</si>
  <si>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</si>
  <si>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</si>
  <si>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</si>
  <si>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</si>
  <si>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</si>
  <si>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</si>
  <si>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</si>
  <si>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</si>
  <si>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</si>
  <si>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</si>
  <si>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</si>
  <si>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</si>
  <si>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</si>
  <si>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</si>
  <si>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</si>
  <si>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</si>
  <si>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</si>
  <si>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</si>
  <si>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</si>
  <si>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</si>
  <si>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</si>
  <si>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</si>
  <si>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</si>
  <si>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</si>
  <si>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</si>
  <si>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</si>
  <si>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</si>
  <si>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</si>
  <si>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</si>
  <si>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</si>
  <si>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</si>
  <si>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</si>
  <si>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</si>
  <si>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</si>
  <si>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</si>
  <si>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</si>
  <si>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</si>
  <si>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</si>
  <si>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</si>
  <si>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</si>
  <si>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</si>
  <si>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</si>
  <si>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</si>
  <si>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</si>
  <si>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</si>
  <si>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</si>
  <si>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</si>
  <si>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</si>
  <si>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</si>
  <si>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</si>
  <si>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</si>
  <si>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</si>
  <si>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</si>
  <si>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</si>
  <si>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</si>
  <si>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</si>
  <si>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</si>
  <si>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</si>
  <si>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</si>
  <si>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</si>
  <si>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</si>
  <si>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</si>
  <si>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</si>
  <si>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</si>
  <si>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</si>
  <si>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</si>
  <si>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</si>
  <si>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</si>
  <si>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</si>
  <si>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</si>
  <si>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</si>
  <si>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</si>
  <si>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</si>
  <si>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</si>
  <si>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</si>
  <si>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</si>
  <si>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</si>
  <si>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</si>
  <si>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</si>
  <si>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</si>
  <si>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</si>
  <si>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</si>
  <si>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</si>
  <si>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</si>
  <si>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</si>
  <si>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</si>
  <si>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</si>
  <si>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</si>
  <si>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</si>
  <si>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</si>
  <si>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</si>
  <si>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</si>
  <si>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</si>
  <si>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</si>
  <si>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</si>
  <si>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</si>
  <si>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</si>
  <si>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</si>
  <si>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</si>
  <si>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</si>
  <si>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</si>
  <si>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</si>
  <si>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</si>
  <si>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</si>
  <si>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</si>
  <si>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</si>
  <si>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</si>
  <si>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</si>
  <si>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</si>
  <si>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</si>
  <si>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</si>
  <si>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</si>
  <si>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</si>
  <si>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</si>
  <si>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</si>
  <si>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</si>
  <si>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</si>
  <si>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</si>
  <si>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</si>
  <si>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</si>
  <si>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</si>
  <si>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</si>
  <si>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</si>
  <si>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</si>
  <si>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</si>
  <si>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</si>
  <si>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</si>
  <si>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</si>
  <si>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</si>
  <si>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</si>
  <si>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</si>
  <si>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</si>
  <si>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</si>
  <si>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</si>
  <si>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</si>
  <si>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</si>
  <si>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</si>
  <si>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</si>
  <si>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</si>
  <si>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</si>
  <si>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</si>
  <si>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</si>
  <si>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</si>
  <si>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</si>
  <si>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</si>
  <si>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</si>
  <si>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</si>
  <si>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</si>
  <si>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</si>
  <si>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</si>
  <si>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</si>
  <si>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</si>
  <si>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</si>
  <si>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</si>
  <si>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</si>
  <si>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</si>
  <si>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</si>
  <si>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</si>
  <si>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</si>
  <si>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</si>
  <si>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</si>
  <si>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</si>
  <si>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</si>
  <si>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</si>
  <si>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</si>
  <si>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</si>
  <si>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</si>
  <si>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</si>
  <si>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</si>
  <si>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</si>
  <si>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</si>
  <si>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</si>
  <si>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</si>
  <si>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</si>
  <si>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</si>
  <si>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</si>
  <si>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</si>
  <si>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</si>
  <si>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</si>
  <si>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</si>
  <si>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</si>
  <si>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</si>
  <si>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</si>
  <si>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</si>
  <si>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</si>
  <si>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</si>
  <si>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</si>
  <si>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</si>
  <si>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</si>
  <si>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</si>
  <si>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</si>
  <si>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</si>
  <si>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</si>
  <si>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</si>
  <si>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</si>
  <si>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</si>
  <si>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</si>
  <si>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</si>
  <si>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</si>
  <si>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</si>
  <si>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</si>
  <si>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</si>
  <si>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</si>
  <si>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</si>
  <si>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</si>
  <si>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</si>
  <si>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</si>
  <si>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</si>
  <si>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</si>
  <si>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</si>
  <si>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</si>
  <si>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</si>
  <si>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</si>
  <si>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</si>
  <si>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</si>
  <si>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</si>
  <si>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</si>
  <si>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</si>
  <si>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</si>
  <si>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</si>
  <si>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</si>
  <si>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</si>
  <si>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</si>
  <si>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</si>
  <si>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</si>
  <si>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</si>
  <si>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</si>
  <si>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</si>
  <si>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</si>
  <si>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</si>
  <si>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</si>
  <si>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</si>
  <si>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</si>
  <si>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</si>
  <si>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</si>
  <si>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</si>
  <si>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</si>
  <si>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</si>
  <si>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</si>
  <si>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</si>
  <si>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</si>
  <si>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</si>
  <si>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</si>
  <si>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</si>
  <si>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</si>
  <si>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</si>
  <si>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</si>
  <si>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</si>
  <si>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</si>
  <si>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</si>
  <si>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</si>
  <si>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</si>
  <si>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</si>
  <si>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</si>
  <si>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</si>
  <si>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</si>
  <si>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</si>
  <si>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</si>
  <si>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</si>
  <si>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</si>
  <si>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</si>
  <si>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</si>
  <si>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</si>
  <si>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</si>
  <si>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</si>
  <si>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</si>
  <si>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</si>
  <si>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</si>
  <si>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</si>
  <si>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</si>
  <si>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</si>
  <si>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</si>
  <si>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</si>
  <si>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</si>
  <si>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</si>
  <si>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</si>
  <si>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</si>
  <si>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</si>
  <si>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</si>
  <si>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</si>
  <si>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</si>
  <si>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</si>
  <si>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</si>
  <si>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</si>
  <si>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</si>
  <si>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</si>
  <si>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</si>
  <si>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</si>
  <si>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</si>
  <si>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</si>
  <si>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</si>
  <si>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</si>
  <si>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</si>
  <si>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</si>
  <si>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</si>
  <si>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</si>
  <si>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</si>
  <si>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</si>
  <si>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</si>
  <si>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</si>
  <si>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</si>
  <si>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</si>
  <si>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</si>
  <si>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</si>
  <si>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</si>
  <si>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</si>
  <si>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</si>
  <si>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</si>
  <si>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</si>
  <si>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</si>
  <si>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</si>
  <si>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</si>
  <si>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</si>
  <si>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</si>
  <si>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</si>
  <si>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</si>
  <si>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</si>
  <si>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</si>
  <si>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</si>
  <si>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</si>
  <si>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</si>
  <si>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</si>
  <si>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</si>
  <si>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</si>
  <si>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</si>
  <si>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</si>
  <si>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</si>
  <si>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</si>
  <si>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</si>
  <si>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</si>
  <si>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</si>
  <si>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</si>
  <si>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</si>
  <si>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</si>
  <si>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</si>
  <si>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</si>
  <si>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</si>
  <si>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</si>
  <si>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</si>
  <si>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</si>
  <si>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</si>
  <si>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</si>
  <si>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</si>
  <si>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</si>
  <si>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</si>
  <si>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</si>
  <si>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</si>
  <si>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</si>
  <si>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</si>
  <si>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</si>
  <si>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</si>
  <si>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</si>
  <si>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</si>
  <si>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</si>
  <si>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</si>
  <si>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</si>
  <si>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</si>
  <si>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</si>
  <si>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</si>
  <si>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</si>
  <si>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</si>
  <si>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</si>
  <si>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</si>
  <si>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</si>
  <si>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</si>
  <si>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</si>
  <si>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</si>
  <si>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</si>
  <si>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</si>
  <si>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</si>
  <si>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</si>
  <si>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</si>
  <si>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</si>
  <si>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</si>
  <si>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</si>
  <si>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</si>
  <si>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</si>
  <si>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</si>
  <si>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</si>
  <si>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</si>
  <si>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</si>
  <si>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</si>
  <si>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</si>
  <si>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</si>
  <si>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</si>
  <si>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</si>
  <si>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</si>
  <si>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</si>
  <si>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</si>
  <si>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</si>
  <si>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</si>
  <si>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</si>
  <si>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</si>
  <si>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</si>
  <si>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</si>
  <si>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</si>
  <si>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</si>
  <si>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</si>
  <si>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</si>
  <si>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</si>
  <si>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</si>
  <si>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</si>
  <si>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</si>
  <si>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</si>
  <si>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</si>
  <si>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</si>
  <si>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</si>
  <si>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</si>
  <si>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</si>
  <si>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</si>
  <si>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</si>
  <si>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</si>
  <si>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</si>
  <si>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</si>
  <si>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</si>
  <si>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</si>
  <si>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</si>
  <si>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</si>
  <si>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</si>
  <si>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</si>
  <si>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</si>
  <si>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</si>
  <si>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</si>
  <si>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</si>
  <si>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</si>
  <si>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</si>
  <si>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</si>
  <si>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</si>
  <si>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</si>
  <si>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</si>
  <si>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</si>
  <si>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</si>
  <si>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</si>
  <si>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</si>
  <si>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</si>
  <si>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</si>
  <si>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</si>
  <si>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</si>
  <si>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</si>
  <si>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</si>
  <si>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</si>
  <si>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</si>
  <si>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</si>
  <si>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</si>
  <si>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</si>
  <si>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</si>
  <si>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</si>
  <si>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</si>
  <si>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</si>
  <si>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</si>
  <si>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</si>
  <si>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</si>
  <si>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</si>
  <si>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</si>
  <si>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</si>
  <si>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</si>
  <si>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</si>
  <si>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</si>
  <si>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</si>
  <si>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</si>
  <si>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</si>
  <si>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</si>
  <si>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</si>
  <si>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</si>
  <si>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</si>
  <si>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</si>
  <si>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</si>
  <si>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</si>
  <si>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</si>
  <si>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</si>
  <si>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</si>
  <si>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</si>
  <si>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</si>
  <si>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</si>
  <si>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</si>
  <si>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</si>
  <si>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</si>
  <si>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</si>
  <si>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</si>
  <si>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</si>
  <si>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</si>
  <si>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</si>
  <si>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</si>
  <si>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</si>
  <si>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</si>
  <si>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</si>
  <si>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</si>
  <si>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</si>
  <si>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</si>
  <si>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</si>
  <si>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</si>
  <si>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</si>
  <si>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</si>
  <si>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</si>
  <si>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</si>
  <si>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</si>
  <si>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</si>
  <si>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</si>
  <si>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</si>
  <si>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</si>
  <si>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</si>
  <si>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</si>
  <si>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</si>
  <si>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</si>
  <si>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</si>
  <si>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</si>
  <si>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</si>
  <si>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</si>
  <si>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</si>
  <si>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</si>
  <si>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</si>
  <si>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</si>
  <si>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</si>
  <si>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</si>
  <si>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</si>
  <si>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</si>
  <si>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</si>
  <si>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</si>
  <si>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</si>
  <si>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</si>
  <si>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</si>
  <si>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</si>
  <si>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</si>
  <si>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</si>
  <si>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</si>
  <si>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</si>
  <si>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</si>
  <si>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</si>
  <si>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</si>
  <si>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</si>
  <si>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</si>
  <si>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</si>
  <si>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</si>
  <si>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</si>
  <si>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</si>
  <si>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</si>
  <si>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</si>
  <si>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</si>
  <si>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</si>
  <si>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</si>
  <si>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</si>
  <si>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</si>
  <si>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</si>
  <si>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</si>
  <si>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</si>
  <si>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</si>
  <si>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</si>
  <si>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</si>
  <si>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</si>
  <si>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</si>
  <si>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</si>
  <si>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</si>
  <si>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</si>
  <si>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</si>
  <si>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</si>
  <si>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</si>
  <si>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</si>
  <si>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</si>
  <si>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</si>
  <si>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</si>
  <si>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</si>
  <si>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</si>
  <si>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</si>
  <si>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</si>
  <si>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</si>
  <si>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</si>
  <si>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</si>
  <si>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</si>
  <si>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</si>
  <si>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</si>
  <si>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</si>
  <si>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</si>
  <si>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</si>
  <si>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</si>
  <si>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</si>
  <si>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</si>
  <si>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</si>
  <si>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</si>
  <si>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</si>
  <si>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</si>
  <si>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</si>
  <si>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</si>
  <si>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</si>
  <si>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</si>
  <si>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</si>
  <si>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</si>
  <si>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</si>
  <si>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</si>
  <si>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</si>
  <si>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</si>
  <si>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</si>
  <si>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</si>
  <si>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</si>
  <si>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</si>
  <si>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</si>
  <si>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</si>
  <si>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</si>
  <si>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</si>
  <si>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</si>
  <si>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</si>
  <si>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</si>
  <si>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</si>
  <si>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</si>
  <si>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</si>
  <si>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</si>
  <si>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</si>
  <si>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</si>
  <si>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</si>
  <si>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</si>
  <si>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</si>
  <si>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</si>
  <si>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</si>
  <si>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</si>
  <si>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</si>
  <si>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</si>
  <si>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</si>
  <si>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</si>
  <si>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</si>
  <si>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</si>
  <si>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</si>
  <si>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</si>
  <si>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</si>
  <si>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</si>
  <si>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</si>
  <si>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</si>
  <si>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</si>
  <si>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</si>
  <si>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</si>
  <si>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</si>
  <si>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</si>
  <si>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</si>
  <si>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</si>
  <si>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</si>
  <si>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</si>
  <si>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</si>
  <si>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</si>
  <si>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</si>
  <si>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</si>
  <si>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</si>
  <si>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</si>
  <si>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</si>
  <si>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</si>
  <si>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</si>
  <si>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</si>
  <si>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</si>
  <si>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</si>
  <si>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</si>
  <si>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</si>
  <si>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</si>
  <si>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</si>
  <si>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</si>
  <si>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</si>
  <si>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</si>
  <si>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</si>
  <si>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</si>
  <si>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</si>
  <si>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</si>
  <si>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</si>
  <si>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</si>
  <si>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</si>
  <si>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</si>
  <si>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</si>
  <si>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</si>
  <si>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</si>
  <si>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</si>
  <si>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</si>
  <si>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</si>
  <si>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</si>
  <si>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</si>
  <si>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</si>
  <si>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</si>
  <si>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</si>
  <si>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</si>
  <si>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</si>
  <si>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</si>
  <si>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</si>
  <si>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</si>
  <si>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</si>
  <si>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</si>
  <si>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</si>
  <si>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</si>
  <si>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</si>
  <si>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</si>
  <si>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</si>
  <si>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</si>
  <si>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</si>
  <si>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</si>
  <si>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</si>
  <si>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</si>
  <si>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</si>
  <si>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</si>
  <si>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</si>
  <si>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</si>
  <si>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</si>
  <si>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</si>
  <si>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</si>
  <si>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</si>
  <si>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</si>
  <si>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</si>
  <si>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</si>
  <si>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</si>
  <si>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</si>
  <si>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</si>
  <si>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</si>
  <si>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</si>
  <si>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</si>
  <si>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</si>
  <si>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</si>
  <si>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</si>
  <si>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</si>
  <si>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</si>
  <si>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</si>
  <si>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</si>
  <si>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</si>
  <si>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</si>
  <si>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</si>
  <si>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</si>
  <si>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</si>
  <si>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</si>
  <si>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</si>
  <si>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</si>
  <si>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</si>
  <si>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</si>
  <si>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</si>
  <si>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</si>
  <si>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</si>
  <si>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</si>
  <si>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</si>
  <si>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</si>
  <si>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</si>
  <si>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</si>
  <si>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</si>
  <si>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</si>
  <si>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</si>
  <si>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</si>
  <si>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</si>
  <si>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</si>
  <si>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</si>
  <si>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</si>
  <si>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</si>
  <si>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</si>
  <si>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</si>
  <si>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</si>
  <si>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</si>
  <si>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</si>
  <si>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</si>
  <si>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</si>
  <si>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</si>
  <si>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</si>
  <si>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</si>
  <si>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</si>
  <si>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</si>
  <si>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</si>
  <si>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</si>
  <si>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</si>
  <si>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</si>
  <si>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</si>
  <si>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</si>
  <si>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</si>
  <si>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</si>
  <si>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</si>
  <si>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</si>
  <si>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</si>
  <si>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</si>
  <si>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</si>
  <si>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</si>
  <si>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</si>
  <si>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</si>
  <si>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</si>
  <si>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</si>
  <si>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</si>
  <si>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</si>
  <si>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</si>
  <si>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</si>
  <si>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</si>
  <si>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</si>
  <si>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</si>
  <si>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</si>
  <si>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</si>
  <si>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</si>
  <si>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</si>
  <si>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</si>
  <si>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</si>
  <si>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</si>
  <si>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</si>
  <si>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</si>
  <si>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</si>
  <si>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</si>
  <si>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</si>
  <si>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</si>
  <si>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</si>
  <si>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</si>
  <si>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</si>
  <si>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</si>
  <si>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</si>
  <si>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</si>
  <si>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</si>
  <si>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</si>
  <si>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</si>
  <si>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</si>
  <si>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</si>
  <si>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</si>
  <si>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</si>
  <si>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</si>
  <si>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</si>
  <si>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</si>
  <si>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</si>
  <si>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</si>
  <si>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</si>
  <si>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</si>
  <si>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</si>
  <si>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</si>
  <si>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</si>
  <si>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</si>
  <si>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</si>
  <si>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</si>
  <si>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</si>
  <si>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</si>
  <si>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</si>
  <si>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</si>
  <si>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</si>
  <si>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</si>
  <si>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</si>
  <si>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</si>
  <si>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</si>
  <si>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</si>
  <si>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</si>
  <si>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</si>
  <si>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</si>
  <si>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</si>
  <si>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</si>
  <si>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</si>
  <si>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</si>
  <si>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</si>
  <si>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</si>
  <si>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</si>
  <si>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</si>
  <si>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</si>
  <si>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</si>
  <si>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</si>
  <si>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</si>
  <si>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</si>
  <si>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</si>
  <si>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</si>
  <si>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</si>
  <si>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</si>
  <si>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</si>
  <si>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</si>
  <si>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</si>
  <si>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</si>
  <si>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</si>
  <si>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</si>
  <si>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</si>
  <si>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</si>
  <si>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</si>
  <si>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</si>
  <si>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</si>
  <si>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</si>
  <si>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</si>
  <si>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</si>
  <si>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</si>
  <si>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</si>
  <si>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</si>
  <si>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</si>
  <si>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</si>
  <si>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</si>
  <si>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</si>
  <si>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</si>
  <si>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</si>
  <si>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</si>
  <si>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</si>
  <si>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</si>
  <si>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</si>
  <si>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</si>
  <si>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</si>
  <si>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</si>
  <si>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</si>
  <si>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</si>
  <si>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</si>
  <si>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</si>
  <si>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</si>
  <si>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</si>
  <si>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</si>
  <si>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</si>
  <si>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</si>
  <si>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</si>
  <si>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</si>
  <si>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</si>
  <si>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</si>
  <si>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</si>
  <si>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</si>
  <si>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</si>
  <si>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</si>
  <si>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</si>
  <si>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</si>
  <si>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</si>
  <si>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</si>
  <si>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</si>
  <si>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</si>
  <si>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</si>
  <si>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</si>
  <si>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</si>
  <si>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</si>
  <si>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</si>
  <si>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</si>
  <si>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</si>
  <si>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</si>
  <si>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</si>
  <si>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</si>
  <si>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</si>
  <si>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</si>
  <si>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</si>
  <si>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</si>
  <si>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</si>
  <si>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</si>
  <si>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</si>
  <si>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</si>
  <si>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</si>
  <si>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</si>
  <si>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</si>
  <si>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</si>
  <si>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</si>
  <si>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</si>
  <si>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</si>
  <si>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</si>
  <si>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</si>
  <si>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</si>
  <si>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</si>
  <si>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</si>
  <si>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</si>
  <si>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</si>
  <si>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</si>
  <si>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</si>
  <si>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</si>
  <si>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</si>
  <si>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</si>
  <si>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</si>
  <si>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</si>
  <si>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</si>
  <si>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</si>
  <si>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</si>
  <si>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</si>
  <si>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</si>
  <si>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</si>
  <si>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</si>
  <si>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</si>
  <si>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</si>
  <si>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</si>
  <si>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</si>
  <si>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</si>
  <si>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</si>
  <si>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</si>
  <si>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</si>
  <si>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</si>
  <si>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</si>
  <si>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</si>
  <si>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</si>
  <si>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</si>
  <si>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</si>
  <si>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</si>
  <si>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</si>
  <si>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</si>
  <si>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</si>
  <si>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</si>
  <si>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</si>
  <si>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</si>
  <si>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</si>
  <si>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</si>
  <si>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</si>
  <si>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</si>
  <si>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</si>
  <si>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</si>
  <si>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</si>
  <si>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</si>
  <si>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</si>
  <si>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</si>
  <si>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</si>
  <si>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</si>
  <si>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</si>
  <si>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</si>
  <si>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</si>
  <si>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</si>
  <si>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</si>
  <si>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</si>
  <si>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</si>
  <si>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</si>
  <si>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</si>
  <si>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</si>
  <si>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</si>
  <si>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</si>
  <si>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</si>
  <si>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</si>
  <si>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</si>
  <si>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</si>
  <si>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</si>
  <si>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</si>
  <si>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</si>
  <si>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</si>
  <si>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</si>
  <si>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</si>
  <si>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</si>
  <si>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</si>
  <si>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</si>
  <si>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</si>
  <si>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</si>
  <si>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</si>
  <si>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</si>
  <si>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</si>
  <si>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</si>
  <si>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</si>
  <si>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</si>
  <si>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</si>
  <si>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</si>
  <si>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</si>
  <si>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</si>
  <si>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</si>
  <si>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</si>
  <si>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</si>
  <si>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</si>
  <si>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</si>
  <si>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</si>
  <si>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</si>
  <si>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</si>
  <si>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</si>
  <si>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</si>
  <si>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</si>
  <si>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</si>
  <si>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</si>
  <si>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</si>
  <si>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</si>
  <si>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</si>
  <si>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</si>
  <si>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</si>
  <si>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</si>
  <si>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</si>
  <si>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</si>
  <si>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</si>
  <si>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</si>
  <si>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</si>
  <si>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</si>
  <si>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</si>
  <si>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</si>
  <si>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</si>
  <si>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</si>
  <si>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</si>
  <si>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</si>
  <si>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</si>
  <si>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</si>
  <si>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</si>
  <si>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</si>
  <si>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</si>
  <si>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</si>
  <si>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</si>
  <si>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</si>
  <si>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</si>
  <si>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</si>
  <si>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</si>
  <si>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</si>
  <si>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</si>
  <si>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</si>
  <si>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</si>
  <si>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</si>
  <si>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</si>
  <si>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</si>
  <si>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</si>
  <si>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</si>
  <si>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</si>
  <si>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</si>
  <si>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</si>
  <si>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</si>
  <si>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</si>
  <si>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</si>
  <si>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</si>
  <si>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</si>
  <si>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</si>
  <si>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</si>
  <si>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</si>
  <si>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</si>
  <si>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</si>
  <si>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</si>
  <si>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</si>
  <si>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</si>
  <si>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</si>
  <si>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</si>
  <si>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</si>
  <si>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</si>
  <si>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</si>
  <si>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</si>
  <si>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</si>
  <si>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</si>
  <si>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</si>
  <si>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</si>
  <si>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</si>
  <si>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</si>
  <si>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</si>
  <si>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</si>
  <si>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</si>
  <si>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</si>
  <si>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</si>
  <si>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</si>
  <si>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</si>
  <si>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</si>
  <si>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</si>
  <si>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</si>
  <si>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</si>
  <si>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</si>
  <si>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</si>
  <si>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</si>
  <si>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</si>
  <si>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</si>
  <si>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</si>
  <si>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</si>
  <si>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</si>
  <si>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</si>
  <si>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</si>
  <si>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</si>
  <si>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</si>
  <si>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</si>
  <si>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</si>
  <si>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</si>
  <si>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</si>
  <si>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</si>
  <si>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</si>
  <si>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</si>
  <si>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</si>
  <si>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</si>
  <si>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</si>
  <si>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</si>
  <si>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</si>
  <si>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</si>
  <si>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</si>
  <si>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</si>
  <si>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</si>
  <si>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</si>
  <si>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</si>
  <si>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</si>
  <si>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</si>
  <si>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</si>
  <si>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</si>
  <si>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</si>
  <si>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</si>
  <si>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</si>
  <si>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</si>
  <si>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</si>
  <si>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</si>
  <si>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</si>
  <si>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</si>
  <si>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</si>
  <si>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</si>
  <si>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</si>
  <si>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</si>
  <si>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</si>
  <si>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</si>
  <si>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</si>
  <si>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</si>
  <si>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</si>
  <si>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</si>
  <si>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</si>
  <si>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</si>
  <si>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</si>
  <si>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</si>
  <si>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</si>
  <si>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</si>
  <si>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</si>
  <si>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</si>
  <si>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</si>
  <si>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</si>
  <si>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</si>
  <si>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</si>
  <si>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</si>
  <si>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</si>
  <si>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</si>
  <si>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</si>
  <si>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</si>
  <si>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</si>
  <si>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</si>
  <si>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</si>
  <si>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</si>
  <si>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</si>
  <si>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</si>
  <si>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</si>
  <si>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</si>
  <si>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</si>
  <si>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</si>
  <si>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</si>
  <si>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</si>
  <si>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</si>
  <si>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</si>
  <si>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</si>
  <si>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</si>
  <si>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</si>
  <si>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</si>
  <si>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</si>
  <si>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</si>
  <si>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</si>
  <si>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</si>
  <si>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</si>
  <si>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</si>
  <si>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</si>
  <si>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</si>
  <si>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</si>
  <si>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</si>
  <si>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</si>
  <si>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</si>
  <si>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</si>
  <si>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</si>
  <si>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</si>
  <si>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</si>
  <si>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</si>
  <si>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</si>
  <si>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</si>
  <si>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</si>
  <si>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</si>
  <si>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</si>
  <si>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</si>
  <si>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</si>
  <si>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</si>
  <si>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</si>
  <si>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</si>
  <si>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</si>
  <si>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</si>
  <si>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</si>
  <si>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</si>
  <si>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</si>
  <si>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</si>
  <si>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</si>
  <si>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</si>
  <si>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</si>
  <si>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</si>
  <si>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</si>
  <si>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</si>
  <si>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</si>
  <si>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</si>
  <si>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</si>
  <si>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</si>
  <si>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</si>
  <si>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</si>
  <si>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</si>
  <si>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</si>
  <si>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</si>
  <si>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</si>
  <si>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</si>
  <si>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</si>
  <si>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</si>
  <si>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</si>
  <si>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</si>
  <si>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</si>
  <si>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</si>
  <si>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</si>
  <si>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</si>
  <si>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</si>
  <si>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</si>
  <si>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</si>
  <si>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</si>
  <si>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</si>
  <si>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</si>
  <si>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</si>
  <si>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</si>
  <si>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</si>
  <si>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</si>
  <si>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</si>
  <si>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</si>
  <si>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</si>
  <si>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</si>
  <si>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</si>
  <si>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</si>
  <si>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</si>
  <si>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</si>
  <si>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</si>
  <si>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</si>
  <si>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</si>
  <si>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</si>
  <si>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</si>
  <si>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</si>
  <si>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</si>
  <si>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</si>
  <si>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</si>
  <si>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</si>
  <si>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</si>
  <si>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</si>
  <si>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</si>
  <si>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</si>
  <si>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</si>
  <si>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</si>
  <si>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</si>
  <si>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</si>
  <si>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</si>
  <si>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</si>
  <si>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</si>
  <si>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</si>
  <si>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</si>
  <si>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</si>
  <si>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</si>
  <si>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</si>
  <si>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</si>
  <si>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</si>
  <si>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</si>
  <si>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</si>
  <si>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</si>
  <si>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</si>
  <si>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</si>
  <si>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</si>
  <si>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</si>
  <si>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</si>
  <si>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</si>
  <si>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</si>
  <si>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</si>
  <si>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</si>
  <si>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</si>
  <si>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</si>
  <si>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</si>
  <si>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</si>
  <si>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</si>
  <si>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</si>
  <si>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</si>
  <si>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</si>
  <si>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</si>
  <si>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</si>
  <si>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</si>
  <si>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</si>
  <si>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</si>
  <si>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</si>
  <si>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</si>
  <si>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</si>
  <si>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</si>
  <si>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</si>
  <si>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</si>
  <si>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</si>
  <si>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</si>
  <si>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</si>
  <si>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</si>
  <si>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</si>
  <si>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</si>
  <si>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</si>
  <si>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</si>
  <si>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</si>
  <si>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</si>
  <si>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</si>
  <si>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</si>
  <si>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</si>
  <si>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</si>
  <si>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</si>
  <si>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</si>
  <si>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</si>
  <si>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</si>
  <si>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</si>
  <si>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</si>
  <si>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</si>
  <si>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</si>
  <si>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</si>
  <si>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</si>
  <si>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</si>
  <si>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</si>
  <si>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</si>
  <si>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</si>
  <si>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</si>
  <si>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</si>
  <si>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</si>
  <si>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</si>
  <si>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</si>
  <si>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</si>
  <si>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</si>
  <si>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</si>
  <si>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</si>
  <si>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</si>
  <si>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</si>
  <si>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</si>
  <si>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</si>
  <si>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</si>
  <si>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</si>
  <si>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</si>
  <si>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</si>
  <si>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</si>
  <si>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</si>
  <si>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</si>
  <si>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</si>
  <si>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</si>
  <si>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</si>
  <si>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</si>
  <si>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</si>
  <si>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</si>
  <si>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</si>
  <si>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</si>
  <si>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</si>
  <si>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</si>
  <si>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</si>
  <si>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</si>
  <si>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</si>
  <si>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</si>
  <si>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</si>
  <si>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</si>
  <si>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</si>
  <si>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</si>
  <si>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</si>
  <si>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</si>
  <si>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</si>
  <si>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</si>
  <si>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</si>
  <si>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</si>
  <si>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</si>
  <si>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</si>
  <si>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</si>
  <si>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</si>
  <si>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</si>
  <si>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</si>
  <si>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</si>
  <si>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</si>
  <si>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</si>
  <si>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</si>
  <si>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</si>
  <si>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</si>
  <si>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</si>
  <si>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</si>
  <si>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</si>
  <si>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</si>
  <si>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</si>
  <si>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</si>
  <si>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</si>
  <si>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</si>
  <si>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</si>
  <si>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</si>
  <si>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</si>
  <si>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</si>
  <si>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</si>
  <si>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</si>
  <si>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</si>
  <si>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</si>
  <si>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</si>
  <si>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</si>
  <si>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</si>
  <si>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</si>
  <si>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</si>
  <si>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</si>
  <si>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</si>
  <si>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</si>
  <si>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</si>
  <si>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</si>
  <si>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</si>
  <si>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</si>
  <si>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</si>
  <si>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</si>
  <si>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</si>
  <si>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</si>
  <si>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</si>
  <si>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</si>
  <si>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</si>
  <si>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</si>
  <si>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</si>
  <si>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</si>
  <si>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</si>
  <si>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</si>
  <si>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</si>
  <si>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</si>
  <si>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</si>
  <si>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</si>
  <si>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</si>
  <si>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</si>
  <si>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</si>
  <si>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</si>
  <si>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</si>
  <si>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</si>
  <si>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</si>
  <si>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</si>
  <si>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</si>
  <si>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</si>
  <si>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</si>
  <si>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</si>
  <si>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</si>
  <si>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</si>
  <si>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</si>
  <si>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</si>
  <si>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</si>
  <si>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</si>
  <si>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</si>
  <si>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</si>
  <si>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</si>
  <si>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</si>
  <si>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</si>
  <si>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</si>
  <si>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</si>
  <si>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</si>
  <si>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</si>
  <si>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</si>
  <si>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</si>
  <si>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</si>
  <si>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</si>
  <si>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</si>
  <si>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</si>
  <si>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</si>
  <si>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</si>
  <si>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</si>
  <si>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</si>
  <si>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</si>
  <si>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</si>
  <si>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</si>
  <si>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</si>
  <si>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</si>
  <si>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</si>
  <si>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</si>
  <si>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</si>
  <si>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</si>
  <si>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</si>
  <si>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</si>
  <si>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</si>
  <si>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</si>
  <si>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</si>
  <si>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</si>
  <si>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</si>
  <si>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</si>
  <si>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</si>
  <si>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</si>
  <si>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</si>
  <si>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</si>
  <si>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</si>
  <si>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</si>
  <si>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</si>
  <si>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</si>
  <si>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</si>
  <si>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</si>
  <si>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</si>
  <si>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</si>
  <si>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</si>
  <si>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</si>
  <si>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</si>
  <si>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</si>
  <si>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</si>
  <si>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</si>
  <si>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</si>
  <si>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</si>
  <si>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</si>
  <si>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</si>
  <si>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</si>
  <si>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</si>
  <si>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</si>
  <si>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</si>
  <si>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</si>
  <si>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</si>
  <si>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</si>
  <si>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</si>
  <si>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</si>
  <si>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</si>
  <si>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</si>
  <si>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</si>
  <si>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</si>
  <si>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</si>
  <si>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</si>
  <si>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</si>
  <si>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</si>
  <si>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</si>
  <si>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</si>
  <si>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</si>
  <si>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</si>
  <si>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</si>
  <si>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</si>
  <si>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</si>
  <si>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</si>
  <si>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</si>
  <si>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</si>
  <si>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</si>
  <si>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</si>
  <si>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</si>
  <si>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</si>
  <si>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</si>
  <si>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</si>
  <si>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</si>
  <si>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</si>
  <si>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</si>
  <si>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</si>
  <si>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</si>
  <si>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</si>
  <si>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</si>
  <si>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</si>
  <si>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</si>
  <si>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</si>
  <si>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</si>
  <si>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</si>
  <si>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</si>
  <si>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</si>
  <si>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</si>
  <si>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</si>
  <si>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</si>
  <si>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</si>
  <si>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</si>
  <si>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</si>
  <si>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</si>
  <si>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</si>
  <si>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</si>
  <si>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</si>
  <si>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</si>
  <si>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</si>
  <si>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</si>
  <si>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</si>
  <si>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</si>
  <si>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</si>
  <si>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</si>
  <si>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</si>
  <si>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</si>
  <si>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</si>
  <si>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</si>
  <si>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</si>
  <si>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</si>
  <si>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</si>
  <si>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</si>
  <si>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</si>
  <si>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</si>
  <si>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</si>
  <si>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</si>
  <si>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</si>
  <si>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</si>
  <si>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</si>
  <si>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</si>
  <si>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</si>
  <si>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</si>
  <si>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</si>
  <si>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</si>
  <si>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</si>
  <si>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</si>
  <si>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</si>
  <si>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</si>
  <si>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</si>
  <si>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</si>
  <si>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</si>
  <si>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</si>
  <si>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</si>
  <si>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</si>
  <si>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</si>
  <si>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</si>
  <si>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</si>
  <si>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</si>
  <si>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</si>
  <si>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</si>
  <si>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</si>
  <si>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</si>
  <si>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</si>
  <si>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</si>
  <si>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</si>
  <si>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</si>
  <si>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</si>
  <si>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</si>
  <si>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</si>
  <si>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</si>
  <si>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</si>
  <si>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</si>
  <si>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</si>
  <si>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</si>
  <si>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</si>
  <si>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</si>
  <si>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</si>
  <si>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</si>
  <si>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</si>
  <si>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</si>
  <si>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</si>
  <si>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</si>
  <si>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</si>
  <si>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</si>
  <si>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</si>
  <si>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</si>
  <si>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</si>
  <si>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</si>
  <si>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</si>
  <si>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</si>
  <si>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</si>
  <si>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</si>
  <si>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</si>
  <si>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</si>
  <si>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</si>
  <si>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</si>
  <si>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</si>
  <si>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</si>
  <si>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</si>
  <si>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</si>
  <si>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</si>
  <si>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</si>
  <si>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</si>
  <si>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</si>
  <si>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</si>
  <si>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</si>
  <si>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</si>
  <si>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</si>
  <si>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</si>
  <si>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</si>
  <si>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</si>
  <si>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</si>
  <si>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</si>
  <si>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</si>
  <si>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</si>
  <si>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</si>
  <si>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</si>
  <si>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</si>
  <si>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</si>
  <si>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</si>
  <si>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</si>
  <si>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</si>
  <si>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</si>
  <si>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</si>
  <si>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</si>
  <si>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</si>
  <si>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</si>
  <si>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</si>
  <si>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</si>
  <si>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</si>
  <si>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</si>
  <si>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</si>
  <si>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</si>
  <si>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</si>
  <si>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</si>
  <si>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</si>
  <si>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</si>
  <si>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</si>
  <si>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</si>
  <si>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</si>
  <si>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</si>
  <si>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</si>
  <si>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</si>
  <si>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</si>
  <si>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</si>
  <si>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</si>
  <si>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</si>
  <si>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</si>
  <si>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</si>
  <si>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</si>
  <si>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</si>
  <si>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</si>
  <si>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</si>
  <si>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</si>
  <si>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</si>
  <si>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</si>
  <si>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</si>
  <si>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</si>
  <si>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</si>
  <si>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</si>
  <si>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</si>
  <si>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</si>
  <si>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</si>
  <si>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</si>
  <si>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</si>
  <si>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</si>
  <si>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</si>
  <si>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</si>
  <si>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</si>
  <si>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</si>
  <si>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</si>
  <si>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</si>
  <si>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</si>
  <si>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</si>
  <si>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</si>
  <si>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</si>
  <si>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</si>
  <si>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</si>
  <si>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</si>
  <si>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</si>
  <si>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</si>
  <si>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</si>
  <si>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</si>
  <si>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</si>
  <si>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</si>
  <si>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</si>
  <si>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</si>
  <si>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</si>
  <si>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</si>
  <si>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</si>
  <si>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</si>
  <si>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</si>
  <si>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</si>
  <si>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</si>
  <si>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</si>
  <si>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</si>
  <si>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</si>
  <si>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</si>
  <si>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</si>
  <si>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</si>
  <si>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</si>
  <si>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</si>
  <si>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</si>
  <si>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</si>
  <si>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</si>
  <si>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</si>
  <si>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</si>
  <si>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</si>
  <si>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</si>
  <si>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</si>
  <si>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</si>
  <si>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</si>
  <si>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</si>
  <si>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</si>
  <si>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</si>
  <si>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</si>
  <si>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</si>
  <si>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</si>
  <si>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</si>
  <si>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</si>
  <si>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</si>
  <si>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</si>
  <si>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</si>
  <si>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</si>
  <si>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</si>
  <si>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</si>
  <si>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</si>
  <si>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</si>
  <si>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</si>
  <si>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</si>
  <si>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</si>
  <si>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</si>
  <si>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</si>
  <si>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</si>
  <si>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</si>
  <si>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</si>
  <si>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</si>
  <si>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</si>
  <si>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</si>
  <si>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</si>
  <si>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</si>
  <si>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</si>
  <si>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</si>
  <si>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</si>
  <si>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</si>
  <si>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</si>
  <si>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</si>
  <si>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</si>
  <si>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</si>
  <si>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</si>
  <si>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</si>
  <si>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</si>
  <si>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</si>
  <si>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</si>
  <si>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</si>
  <si>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</si>
  <si>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</si>
  <si>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</si>
  <si>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</si>
  <si>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</si>
  <si>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</si>
  <si>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</si>
  <si>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</si>
  <si>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</si>
  <si>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</si>
  <si>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</si>
  <si>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</si>
  <si>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</si>
  <si>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</si>
  <si>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</si>
  <si>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</si>
  <si>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</si>
  <si>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</si>
  <si>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</si>
  <si>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</si>
  <si>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</si>
  <si>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</si>
  <si>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</si>
  <si>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</si>
  <si>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</si>
  <si>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</si>
  <si>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</si>
  <si>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</si>
  <si>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</si>
  <si>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</si>
  <si>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</si>
  <si>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</si>
  <si>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</si>
  <si>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</si>
  <si>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</si>
  <si>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</si>
  <si>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</si>
  <si>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</si>
  <si>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</si>
  <si>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</si>
  <si>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</si>
  <si>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</si>
  <si>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</si>
  <si>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</si>
  <si>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</si>
  <si>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</si>
  <si>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</si>
  <si>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</si>
  <si>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</si>
  <si>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</si>
  <si>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</si>
  <si>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</si>
  <si>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</si>
  <si>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</si>
  <si>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</si>
  <si>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</si>
  <si>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</si>
  <si>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</si>
  <si>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</si>
  <si>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</si>
  <si>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</si>
  <si>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</si>
  <si>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</si>
  <si>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</si>
  <si>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</si>
  <si>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</si>
  <si>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</si>
  <si>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</si>
  <si>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</si>
  <si>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</si>
  <si>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</si>
  <si>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</si>
  <si>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</si>
  <si>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</si>
  <si>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</si>
  <si>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</si>
  <si>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</si>
  <si>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</si>
  <si>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</si>
  <si>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</si>
  <si>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</si>
  <si>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</si>
  <si>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</si>
  <si>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</si>
  <si>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</si>
  <si>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</si>
  <si>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</si>
  <si>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</si>
  <si>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</si>
  <si>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</si>
  <si>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</si>
  <si>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</si>
  <si>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</si>
  <si>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</si>
  <si>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</si>
  <si>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</si>
  <si>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</si>
  <si>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</si>
  <si>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</si>
  <si>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</si>
  <si>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</si>
  <si>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</si>
  <si>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</si>
  <si>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</si>
  <si>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</si>
  <si>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</si>
  <si>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</si>
  <si>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</si>
  <si>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</si>
  <si>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</si>
  <si>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</si>
  <si>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</si>
  <si>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</si>
  <si>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</si>
  <si>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</si>
  <si>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</si>
  <si>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</si>
  <si>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</si>
  <si>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</si>
  <si>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</si>
  <si>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</si>
  <si>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</si>
  <si>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</si>
  <si>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</si>
  <si>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</si>
  <si>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</si>
  <si>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</si>
  <si>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</si>
  <si>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</si>
  <si>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</si>
  <si>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</si>
  <si>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</si>
  <si>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</si>
  <si>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</si>
  <si>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</si>
  <si>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</si>
  <si>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</si>
  <si>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</si>
  <si>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</si>
  <si>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</si>
  <si>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</si>
  <si>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</si>
  <si>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</si>
  <si>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</si>
  <si>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</si>
  <si>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</si>
  <si>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</si>
  <si>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</si>
  <si>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</si>
  <si>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</si>
  <si>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</si>
  <si>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</si>
  <si>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</si>
  <si>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</si>
  <si>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</si>
  <si>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</si>
  <si>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</si>
  <si>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</si>
  <si>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</si>
  <si>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</si>
  <si>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</si>
  <si>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</si>
  <si>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</si>
  <si>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</si>
  <si>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</si>
  <si>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</si>
  <si>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</si>
  <si>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</si>
  <si>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</si>
  <si>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</si>
  <si>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</si>
  <si>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</si>
  <si>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</si>
  <si>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</si>
  <si>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</si>
  <si>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</si>
  <si>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</si>
  <si>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</si>
  <si>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</si>
  <si>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</si>
  <si>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</si>
  <si>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</si>
  <si>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</si>
  <si>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</si>
  <si>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</si>
  <si>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</si>
  <si>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</si>
  <si>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</si>
  <si>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</si>
  <si>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</si>
  <si>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</si>
  <si>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</si>
  <si>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</si>
  <si>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</si>
  <si>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</si>
  <si>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</si>
  <si>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</si>
  <si>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</si>
  <si>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</si>
  <si>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</si>
  <si>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</si>
  <si>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</si>
  <si>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</si>
  <si>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</si>
  <si>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</si>
  <si>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</si>
  <si>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</si>
  <si>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</si>
  <si>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</si>
  <si>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</si>
  <si>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</si>
  <si>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</si>
  <si>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</si>
  <si>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</si>
  <si>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</si>
  <si>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</si>
  <si>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</si>
  <si>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</si>
  <si>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</si>
  <si>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</si>
  <si>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</si>
  <si>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</si>
  <si>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</si>
  <si>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</si>
  <si>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</si>
  <si>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</si>
  <si>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</si>
  <si>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</si>
  <si>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</si>
  <si>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</si>
  <si>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</si>
  <si>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</si>
  <si>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</si>
  <si>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</si>
  <si>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</si>
  <si>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</si>
  <si>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</si>
  <si>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</si>
  <si>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</si>
  <si>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</si>
  <si>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</si>
  <si>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</si>
  <si>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</si>
  <si>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</si>
  <si>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</si>
  <si>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</si>
  <si>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</si>
  <si>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</si>
  <si>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</si>
  <si>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</si>
  <si>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</si>
  <si>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</si>
  <si>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</si>
  <si>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</si>
  <si>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</si>
  <si>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</si>
  <si>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</si>
  <si>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</si>
  <si>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</si>
  <si>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</si>
  <si>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</si>
  <si>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</si>
  <si>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</si>
  <si>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</si>
  <si>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</si>
  <si>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</si>
  <si>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</si>
  <si>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</si>
  <si>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</si>
  <si>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</si>
  <si>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</si>
  <si>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</si>
  <si>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</si>
  <si>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</si>
  <si>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</si>
  <si>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</si>
  <si>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</si>
  <si>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</si>
  <si>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</si>
  <si>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</si>
  <si>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</si>
  <si>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</si>
  <si>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</si>
  <si>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</si>
  <si>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</si>
  <si>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</si>
  <si>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</si>
  <si>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</si>
  <si>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</si>
  <si>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</si>
  <si>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</si>
  <si>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</si>
  <si>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</si>
  <si>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</si>
  <si>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</si>
  <si>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</si>
  <si>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</si>
  <si>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</si>
  <si>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</si>
  <si>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</si>
  <si>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</si>
  <si>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</si>
  <si>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</si>
  <si>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</si>
  <si>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</si>
  <si>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</si>
  <si>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</si>
  <si>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</si>
  <si>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</si>
  <si>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</si>
  <si>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</si>
  <si>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</si>
  <si>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</si>
  <si>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</si>
  <si>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</si>
  <si>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</si>
  <si>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</si>
  <si>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</si>
  <si>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</si>
  <si>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</si>
  <si>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</si>
  <si>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</si>
  <si>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</si>
  <si>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</si>
  <si>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</si>
  <si>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</si>
  <si>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</si>
  <si>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</si>
  <si>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</si>
  <si>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</si>
  <si>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</si>
  <si>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</si>
  <si>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</si>
  <si>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</si>
  <si>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</si>
  <si>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</si>
  <si>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</si>
  <si>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</si>
  <si>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</si>
  <si>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</si>
  <si>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</si>
  <si>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</si>
  <si>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</si>
  <si>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</si>
  <si>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</si>
  <si>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</si>
  <si>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</si>
  <si>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</si>
  <si>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</si>
  <si>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</si>
  <si>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</si>
  <si>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</si>
  <si>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</si>
  <si>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</si>
  <si>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</si>
  <si>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</si>
  <si>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</si>
  <si>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</si>
  <si>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</si>
  <si>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</si>
  <si>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</si>
  <si>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</si>
  <si>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</si>
  <si>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</si>
  <si>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</si>
  <si>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</si>
  <si>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</si>
  <si>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</si>
  <si>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</si>
  <si>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</si>
  <si>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</si>
  <si>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</si>
  <si>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</si>
  <si>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</si>
  <si>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</si>
  <si>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</si>
  <si>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</si>
  <si>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</si>
  <si>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</si>
  <si>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</si>
  <si>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</si>
  <si>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</si>
  <si>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</si>
  <si>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</si>
  <si>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</si>
  <si>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</si>
  <si>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</si>
  <si>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</si>
  <si>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</si>
  <si>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</si>
  <si>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</si>
  <si>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</si>
  <si>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</si>
  <si>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</si>
  <si>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</si>
  <si>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</si>
  <si>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</si>
  <si>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</si>
  <si>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</si>
  <si>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</si>
  <si>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</si>
  <si>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</si>
  <si>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</si>
  <si>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</si>
  <si>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</si>
  <si>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</si>
  <si>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</si>
  <si>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</si>
  <si>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</si>
  <si>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</si>
  <si>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</si>
  <si>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</si>
  <si>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</si>
  <si>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</si>
  <si>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</si>
  <si>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</si>
  <si>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</si>
  <si>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</si>
  <si>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</si>
  <si>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</si>
  <si>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</si>
  <si>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</si>
  <si>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</si>
  <si>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</si>
  <si>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</si>
  <si>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</si>
  <si>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</si>
  <si>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</si>
  <si>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</si>
  <si>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</si>
  <si>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</si>
  <si>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</si>
  <si>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</si>
  <si>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</si>
  <si>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</si>
  <si>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</si>
  <si>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</si>
  <si>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</si>
  <si>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</si>
  <si>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</si>
  <si>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</si>
  <si>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</si>
  <si>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</si>
  <si>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</si>
  <si>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</si>
  <si>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</si>
  <si>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</si>
  <si>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</si>
  <si>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</si>
  <si>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</si>
  <si>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</si>
  <si>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</si>
  <si>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</si>
  <si>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</si>
  <si>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</si>
  <si>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</si>
  <si>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</si>
  <si>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</si>
  <si>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</si>
  <si>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</si>
  <si>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</si>
  <si>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</si>
  <si>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</si>
  <si>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</si>
  <si>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</si>
  <si>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</si>
  <si>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</si>
  <si>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</si>
  <si>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</si>
  <si>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</si>
  <si>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</si>
  <si>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</si>
  <si>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</si>
  <si>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</si>
  <si>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</si>
  <si>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</si>
  <si>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</si>
  <si>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</si>
  <si>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</si>
  <si>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</si>
  <si>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</si>
  <si>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</si>
  <si>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</si>
  <si>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</si>
  <si>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</si>
  <si>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</si>
  <si>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</si>
  <si>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</si>
  <si>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</si>
  <si>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</si>
  <si>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</si>
  <si>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</si>
  <si>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</si>
  <si>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</si>
  <si>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</si>
  <si>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</si>
  <si>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</si>
  <si>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</si>
  <si>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</si>
  <si>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</si>
  <si>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</si>
  <si>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</si>
  <si>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</si>
  <si>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</si>
  <si>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</si>
  <si>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</si>
  <si>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</si>
  <si>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</si>
  <si>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</si>
  <si>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</si>
  <si>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</si>
  <si>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</si>
  <si>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</si>
  <si>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</si>
  <si>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</si>
  <si>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</si>
  <si>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</si>
  <si>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</si>
  <si>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</si>
  <si>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</si>
  <si>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</si>
  <si>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</si>
  <si>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</si>
  <si>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</si>
  <si>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</si>
  <si>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</si>
  <si>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</si>
  <si>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</si>
  <si>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</si>
  <si>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</si>
  <si>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</si>
  <si>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</si>
  <si>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</si>
  <si>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</si>
  <si>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</si>
  <si>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</si>
  <si>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</si>
  <si>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</si>
  <si>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</si>
  <si>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</si>
  <si>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</si>
  <si>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</si>
  <si>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</si>
  <si>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</si>
  <si>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</si>
  <si>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</si>
  <si>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</si>
  <si>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</si>
  <si>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</si>
  <si>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</si>
  <si>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</si>
  <si>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</si>
  <si>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</si>
  <si>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</si>
  <si>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</si>
  <si>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</si>
  <si>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</si>
  <si>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</si>
  <si>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</si>
  <si>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</si>
  <si>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</si>
  <si>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</si>
  <si>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</si>
  <si>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</si>
  <si>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</si>
  <si>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</si>
  <si>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</si>
  <si>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</si>
  <si>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</si>
  <si>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</si>
  <si>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</si>
  <si>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</si>
  <si>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</si>
  <si>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</si>
  <si>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</si>
  <si>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</si>
  <si>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</si>
  <si>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</si>
  <si>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</si>
  <si>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</si>
  <si>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</si>
  <si>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</si>
  <si>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</si>
  <si>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</si>
  <si>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</si>
  <si>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</si>
  <si>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</si>
  <si>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</si>
  <si>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</si>
  <si>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</si>
  <si>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</si>
  <si>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</si>
  <si>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</si>
  <si>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</si>
  <si>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</si>
  <si>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</si>
  <si>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</si>
  <si>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</si>
  <si>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</si>
  <si>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</si>
  <si>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</si>
  <si>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</si>
  <si>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</si>
  <si>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</si>
  <si>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</si>
  <si>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</si>
  <si>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</si>
  <si>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</si>
  <si>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</si>
  <si>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</si>
  <si>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</si>
  <si>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</si>
  <si>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</si>
  <si>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</si>
  <si>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</si>
  <si>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</si>
  <si>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</si>
  <si>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</si>
  <si>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</si>
  <si>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</si>
  <si>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</si>
  <si>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</si>
  <si>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</si>
  <si>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</si>
  <si>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</si>
  <si>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</si>
  <si>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</si>
  <si>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</si>
  <si>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</si>
  <si>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</si>
  <si>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</si>
  <si>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</si>
  <si>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</si>
  <si>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</si>
  <si>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</si>
  <si>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</si>
  <si>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</si>
  <si>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</si>
  <si>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</si>
  <si>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</si>
  <si>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</si>
  <si>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</si>
  <si>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</si>
  <si>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</si>
  <si>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</si>
  <si>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</si>
  <si>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</si>
  <si>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</si>
  <si>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</si>
  <si>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</si>
  <si>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</si>
  <si>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</si>
  <si>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</si>
  <si>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</si>
  <si>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</si>
  <si>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</si>
  <si>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</si>
  <si>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</si>
  <si>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</si>
  <si>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</si>
  <si>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</si>
  <si>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</si>
  <si>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</si>
  <si>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</si>
  <si>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</si>
  <si>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</si>
  <si>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</si>
  <si>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</si>
  <si>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</si>
  <si>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</si>
  <si>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</si>
  <si>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</si>
  <si>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</si>
  <si>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</si>
  <si>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</si>
  <si>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</si>
  <si>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</si>
  <si>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</si>
  <si>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</si>
  <si>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</si>
  <si>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</si>
  <si>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</si>
  <si>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</si>
  <si>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</si>
  <si>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</si>
  <si>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</si>
  <si>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</si>
  <si>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</si>
  <si>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</si>
  <si>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</si>
  <si>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</si>
  <si>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</si>
  <si>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</si>
  <si>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</si>
  <si>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</si>
  <si>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</si>
  <si>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</si>
  <si>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</si>
  <si>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</si>
  <si>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</si>
  <si>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</si>
  <si>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</si>
  <si>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</si>
  <si>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</si>
  <si>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</si>
  <si>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</si>
  <si>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</si>
  <si>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</si>
  <si>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</si>
  <si>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</si>
  <si>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</si>
  <si>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</si>
  <si>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</si>
  <si>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</si>
  <si>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</si>
  <si>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</si>
  <si>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</si>
  <si>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</si>
  <si>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</si>
  <si>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</si>
  <si>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</si>
  <si>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</si>
  <si>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</si>
  <si>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</si>
  <si>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</si>
  <si>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</si>
  <si>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</si>
  <si>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</si>
  <si>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</si>
  <si>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</si>
  <si>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</si>
  <si>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</si>
  <si>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</si>
  <si>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</si>
  <si>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</si>
  <si>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</si>
  <si>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</si>
  <si>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</si>
  <si>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</si>
  <si>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</si>
  <si>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</si>
  <si>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</si>
  <si>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</si>
  <si>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</si>
  <si>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</si>
  <si>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</si>
  <si>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</si>
  <si>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</si>
  <si>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</si>
  <si>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</si>
  <si>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</si>
  <si>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</si>
  <si>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</si>
  <si>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</si>
  <si>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</si>
  <si>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</si>
  <si>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</si>
  <si>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</si>
  <si>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</si>
  <si>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</si>
  <si>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</si>
  <si>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</si>
  <si>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</si>
  <si>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</si>
  <si>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</si>
  <si>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</si>
  <si>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</si>
  <si>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</si>
  <si>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</si>
  <si>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</si>
  <si>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</si>
  <si>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</si>
  <si>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</si>
  <si>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</si>
  <si>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</si>
  <si>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</si>
  <si>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</si>
  <si>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</si>
  <si>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</si>
  <si>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</si>
  <si>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</si>
  <si>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</si>
  <si>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</si>
  <si>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</si>
  <si>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</si>
  <si>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</si>
  <si>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</si>
  <si>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</si>
  <si>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</si>
  <si>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</si>
  <si>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</si>
  <si>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</si>
  <si>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</si>
  <si>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</si>
  <si>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</si>
  <si>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</si>
  <si>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</si>
  <si>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</si>
  <si>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</si>
  <si>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</si>
  <si>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</si>
  <si>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</si>
  <si>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</si>
  <si>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</si>
  <si>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</si>
  <si>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</si>
  <si>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</si>
  <si>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</si>
  <si>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</si>
  <si>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</si>
  <si>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</si>
  <si>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</si>
  <si>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</si>
  <si>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</si>
  <si>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</si>
  <si>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</si>
  <si>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</si>
  <si>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</si>
  <si>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</si>
  <si>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</si>
  <si>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</si>
  <si>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</si>
  <si>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</si>
  <si>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</si>
  <si>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</si>
  <si>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</si>
  <si>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</si>
  <si>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</si>
  <si>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</si>
  <si>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</si>
  <si>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</si>
  <si>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</si>
  <si>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</si>
  <si>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</si>
  <si>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</si>
  <si>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</si>
  <si>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</si>
  <si>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</si>
  <si>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</si>
  <si>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</si>
  <si>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</si>
  <si>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</si>
  <si>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</si>
  <si>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</si>
  <si>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</si>
  <si>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</si>
  <si>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</si>
  <si>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</si>
  <si>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</si>
  <si>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</si>
  <si>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</si>
  <si>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</si>
  <si>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</si>
  <si>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</si>
  <si>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</si>
  <si>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</si>
  <si>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</si>
  <si>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</si>
  <si>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</si>
  <si>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</si>
  <si>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</si>
  <si>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</si>
  <si>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</si>
  <si>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</si>
  <si>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</si>
  <si>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</si>
  <si>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</si>
  <si>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</si>
  <si>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</si>
  <si>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</si>
  <si>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</si>
  <si>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</si>
  <si>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</si>
  <si>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</si>
  <si>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</si>
  <si>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</si>
  <si>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</si>
  <si>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</si>
  <si>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</si>
  <si>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</si>
  <si>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</si>
  <si>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</si>
  <si>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</si>
  <si>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</si>
  <si>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</si>
  <si>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</si>
  <si>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</si>
  <si>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</si>
  <si>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</si>
  <si>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</si>
  <si>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</si>
  <si>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</si>
  <si>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</si>
  <si>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</si>
  <si>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</si>
  <si>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</si>
  <si>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</si>
  <si>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</si>
  <si>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</si>
  <si>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</si>
  <si>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</si>
  <si>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</si>
  <si>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</si>
  <si>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</si>
  <si>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</si>
  <si>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</si>
  <si>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</si>
  <si>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</si>
  <si>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</si>
  <si>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</si>
  <si>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</si>
  <si>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</si>
  <si>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</si>
  <si>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</si>
  <si>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</si>
  <si>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</si>
  <si>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</si>
  <si>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</si>
  <si>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</si>
  <si>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</si>
  <si>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</si>
  <si>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</si>
  <si>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</si>
  <si>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</si>
  <si>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</si>
  <si>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</si>
  <si>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</si>
  <si>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</si>
  <si>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</si>
  <si>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</si>
  <si>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</si>
  <si>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</si>
  <si>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</si>
  <si>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</si>
  <si>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</si>
  <si>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</si>
  <si>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</si>
  <si>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</si>
  <si>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</si>
  <si>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</si>
  <si>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</si>
  <si>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</si>
  <si>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</si>
  <si>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</si>
  <si>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</si>
  <si>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</si>
  <si>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</si>
  <si>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</si>
  <si>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</si>
  <si>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</si>
  <si>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</si>
  <si>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</si>
  <si>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</si>
  <si>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</si>
  <si>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</si>
  <si>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</si>
  <si>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</si>
  <si>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</si>
  <si>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</si>
  <si>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</si>
  <si>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</si>
  <si>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</si>
  <si>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</si>
  <si>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</si>
  <si>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</si>
  <si>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</si>
  <si>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</si>
  <si>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</si>
  <si>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</si>
  <si>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</si>
  <si>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</si>
  <si>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</si>
  <si>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</si>
  <si>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</si>
  <si>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</si>
  <si>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</si>
  <si>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</si>
  <si>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</si>
  <si>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</si>
  <si>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</si>
  <si>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</si>
  <si>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</si>
  <si>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</si>
  <si>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</si>
  <si>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</si>
  <si>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</si>
  <si>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</si>
  <si>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</si>
  <si>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</si>
  <si>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</si>
  <si>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</si>
  <si>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</si>
  <si>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</si>
  <si>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</si>
  <si>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</si>
  <si>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</si>
  <si>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</si>
  <si>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</si>
  <si>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</si>
  <si>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</si>
  <si>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</si>
  <si>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</si>
  <si>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</si>
  <si>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</si>
  <si>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</si>
  <si>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</si>
  <si>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</si>
  <si>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</si>
  <si>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</si>
  <si>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</si>
  <si>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</si>
  <si>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</si>
  <si>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</si>
  <si>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</si>
  <si>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</si>
  <si>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</si>
  <si>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</si>
  <si>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</si>
  <si>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</si>
  <si>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</si>
  <si>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</si>
  <si>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</si>
  <si>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</si>
  <si>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</si>
  <si>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</si>
  <si>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</si>
  <si>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</si>
  <si>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</si>
  <si>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</si>
  <si>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</si>
  <si>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</si>
  <si>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</si>
  <si>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</si>
  <si>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</si>
  <si>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</si>
  <si>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</si>
  <si>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</si>
  <si>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</si>
  <si>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</si>
  <si>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</si>
  <si>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</si>
  <si>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</si>
  <si>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</si>
  <si>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</si>
  <si>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</si>
  <si>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</si>
  <si>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</si>
  <si>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</si>
  <si>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</si>
  <si>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</si>
  <si>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</si>
  <si>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</si>
  <si>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</si>
  <si>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</si>
  <si>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</si>
  <si>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</si>
  <si>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</si>
  <si>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</si>
  <si>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</si>
  <si>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</si>
  <si>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</si>
  <si>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</si>
  <si>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</si>
  <si>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</si>
  <si>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</si>
  <si>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</si>
  <si>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</si>
  <si>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</si>
  <si>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</si>
  <si>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</si>
  <si>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</si>
  <si>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</si>
  <si>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</si>
  <si>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</si>
  <si>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</si>
  <si>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</si>
  <si>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</si>
  <si>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</si>
  <si>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</si>
  <si>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</si>
  <si>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</si>
  <si>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</si>
  <si>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</si>
  <si>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</si>
  <si>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</si>
  <si>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</si>
  <si>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</si>
  <si>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</si>
  <si>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</si>
  <si>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</si>
  <si>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</si>
  <si>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</si>
  <si>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</si>
  <si>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</si>
  <si>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</si>
  <si>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</si>
  <si>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</si>
  <si>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</si>
  <si>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</si>
  <si>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</si>
  <si>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</si>
  <si>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</si>
  <si>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</si>
  <si>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</si>
  <si>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</si>
  <si>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</si>
  <si>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</si>
  <si>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</si>
  <si>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</si>
  <si>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</si>
  <si>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</si>
  <si>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</si>
  <si>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</si>
  <si>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</si>
  <si>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</si>
  <si>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</si>
  <si>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</si>
  <si>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</si>
  <si>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</si>
  <si>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</si>
  <si>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</si>
  <si>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</si>
  <si>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</si>
  <si>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</si>
  <si>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</si>
  <si>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</si>
  <si>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</si>
  <si>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</si>
  <si>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</si>
  <si>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</si>
  <si>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</si>
  <si>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</si>
  <si>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</si>
  <si>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</si>
  <si>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</si>
  <si>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</si>
  <si>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</si>
  <si>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</si>
  <si>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</si>
  <si>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</si>
  <si>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</si>
  <si>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</si>
  <si>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</si>
  <si>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</si>
  <si>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</si>
  <si>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</si>
  <si>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</si>
  <si>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</si>
  <si>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</si>
  <si>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</si>
  <si>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</si>
  <si>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</si>
  <si>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</si>
  <si>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</si>
  <si>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</si>
  <si>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</si>
  <si>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</si>
  <si>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</si>
  <si>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</si>
  <si>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</si>
  <si>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</si>
  <si>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</si>
  <si>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</si>
  <si>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</si>
  <si>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</si>
  <si>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</si>
  <si>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</si>
  <si>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</si>
  <si>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</si>
  <si>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</si>
  <si>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</si>
  <si>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</si>
  <si>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</si>
  <si>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</si>
  <si>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</si>
  <si>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</si>
  <si>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</si>
  <si>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</si>
  <si>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</si>
  <si>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</si>
  <si>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</si>
  <si>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</si>
  <si>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</si>
  <si>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</si>
  <si>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</si>
  <si>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</si>
  <si>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</si>
  <si>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</si>
  <si>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</si>
  <si>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</si>
  <si>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</si>
  <si>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</si>
  <si>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</si>
  <si>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</si>
  <si>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</si>
  <si>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</si>
  <si>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</si>
  <si>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</si>
  <si>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</si>
  <si>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</si>
  <si>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</si>
  <si>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</si>
  <si>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</si>
  <si>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</si>
  <si>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</si>
  <si>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</si>
  <si>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</si>
  <si>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</si>
  <si>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</si>
  <si>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</si>
  <si>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</si>
  <si>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</si>
  <si>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</si>
  <si>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</si>
  <si>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</si>
  <si>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</si>
  <si>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</si>
  <si>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</si>
  <si>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</si>
  <si>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</si>
  <si>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</si>
  <si>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</si>
  <si>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</si>
  <si>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</si>
  <si>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</si>
  <si>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</si>
  <si>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</si>
  <si>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</si>
  <si>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</si>
  <si>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</si>
  <si>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</si>
  <si>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</si>
  <si>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</si>
  <si>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</si>
  <si>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</si>
  <si>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</si>
  <si>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</si>
  <si>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</si>
  <si>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</si>
  <si>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</si>
  <si>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</si>
  <si>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</si>
  <si>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</si>
  <si>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</si>
  <si>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</si>
  <si>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</si>
  <si>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</si>
  <si>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</si>
  <si>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</si>
  <si>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</si>
  <si>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</si>
  <si>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</si>
  <si>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</si>
  <si>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</si>
  <si>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</si>
  <si>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</si>
  <si>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</si>
  <si>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</si>
  <si>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</si>
  <si>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</si>
  <si>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</si>
  <si>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</si>
  <si>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</si>
  <si>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</si>
  <si>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</si>
  <si>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</si>
  <si>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</si>
  <si>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</si>
  <si>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</si>
  <si>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</si>
  <si>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</si>
  <si>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</si>
  <si>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</si>
  <si>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</si>
  <si>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</si>
  <si>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</si>
  <si>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</si>
  <si>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</si>
  <si>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</si>
  <si>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</si>
  <si>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</si>
  <si>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</si>
  <si>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</si>
  <si>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</si>
  <si>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</si>
  <si>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</si>
  <si>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</si>
  <si>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</si>
  <si>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</si>
  <si>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</si>
  <si>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</si>
  <si>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</si>
  <si>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</si>
  <si>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</si>
  <si>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</si>
  <si>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</si>
  <si>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</si>
  <si>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</si>
  <si>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</si>
  <si>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</si>
  <si>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</si>
  <si>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</si>
  <si>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</si>
  <si>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</si>
  <si>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</si>
  <si>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</si>
  <si>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</si>
  <si>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</si>
  <si>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</si>
  <si>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</si>
  <si>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</si>
  <si>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</si>
  <si>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</si>
  <si>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</si>
  <si>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</si>
  <si>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</si>
  <si>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</si>
  <si>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</si>
  <si>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</si>
  <si>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</si>
  <si>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</si>
  <si>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</si>
  <si>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</si>
  <si>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</si>
  <si>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</si>
  <si>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</si>
  <si>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</si>
  <si>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</si>
  <si>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</si>
  <si>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</si>
  <si>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</si>
  <si>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</si>
  <si>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</si>
  <si>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</si>
  <si>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</si>
  <si>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</si>
  <si>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</si>
  <si>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</si>
  <si>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</si>
  <si>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</si>
  <si>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</si>
  <si>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</si>
  <si>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</si>
  <si>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</si>
  <si>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</si>
  <si>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</si>
  <si>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</si>
  <si>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</si>
  <si>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</si>
  <si>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</si>
  <si>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</si>
  <si>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</si>
  <si>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</si>
  <si>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</si>
  <si>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</si>
  <si>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</si>
  <si>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</si>
  <si>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</si>
  <si>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</si>
  <si>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</si>
  <si>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</si>
  <si>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</si>
  <si>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</si>
  <si>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</si>
  <si>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</si>
  <si>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</si>
  <si>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</si>
  <si>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</si>
  <si>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</si>
  <si>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</si>
  <si>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</si>
  <si>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</si>
  <si>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</si>
  <si>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</si>
  <si>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</si>
  <si>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</si>
  <si>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</si>
  <si>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</si>
  <si>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</si>
  <si>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</si>
  <si>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</si>
  <si>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</si>
  <si>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</si>
  <si>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</si>
  <si>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</si>
  <si>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</si>
  <si>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</si>
  <si>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</si>
  <si>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</si>
  <si>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</si>
  <si>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</si>
  <si>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</si>
  <si>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</si>
  <si>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</si>
  <si>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</si>
  <si>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</si>
  <si>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</si>
  <si>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</si>
  <si>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</si>
  <si>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</si>
  <si>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</si>
  <si>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</si>
  <si>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</si>
  <si>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</si>
  <si>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</si>
  <si>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</si>
  <si>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</si>
  <si>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</si>
  <si>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</si>
  <si>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</si>
  <si>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</si>
  <si>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</si>
  <si>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</si>
  <si>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</si>
  <si>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</si>
  <si>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</si>
  <si>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</si>
  <si>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</si>
  <si>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</si>
  <si>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</si>
  <si>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</si>
  <si>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</si>
  <si>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</si>
  <si>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</si>
  <si>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</si>
  <si>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</si>
  <si>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</si>
  <si>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</si>
  <si>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</si>
  <si>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</si>
  <si>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</si>
  <si>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</si>
  <si>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</si>
  <si>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</si>
  <si>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</si>
  <si>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</si>
  <si>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</si>
  <si>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</si>
  <si>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</si>
  <si>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</si>
  <si>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</si>
  <si>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</si>
  <si>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</si>
  <si>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</si>
  <si>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</si>
  <si>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</si>
  <si>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</si>
  <si>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</si>
  <si>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</si>
  <si>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</si>
  <si>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</si>
  <si>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</si>
  <si>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</si>
  <si>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</si>
  <si>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</si>
  <si>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</si>
  <si>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</si>
  <si>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</si>
  <si>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</si>
  <si>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</si>
  <si>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</si>
  <si>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</si>
  <si>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</si>
  <si>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</si>
  <si>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</si>
  <si>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</si>
  <si>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</si>
  <si>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</si>
  <si>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</si>
  <si>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</si>
  <si>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</si>
  <si>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</si>
  <si>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</si>
  <si>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</si>
  <si>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</si>
  <si>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</si>
  <si>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</si>
  <si>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</si>
  <si>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</si>
  <si>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</si>
  <si>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</si>
  <si>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</si>
  <si>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</si>
  <si>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</si>
  <si>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</si>
  <si>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</si>
  <si>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</si>
  <si>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</si>
  <si>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</si>
  <si>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</si>
  <si>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</si>
  <si>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</si>
  <si>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</si>
  <si>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</si>
  <si>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</si>
  <si>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</si>
  <si>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</si>
  <si>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</si>
  <si>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</si>
  <si>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</si>
  <si>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</si>
  <si>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</si>
  <si>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</si>
  <si>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</si>
  <si>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</si>
  <si>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</si>
  <si>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</si>
  <si>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</si>
  <si>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</si>
  <si>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</si>
  <si>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</si>
  <si>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</si>
  <si>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</si>
  <si>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</si>
  <si>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</si>
  <si>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</si>
  <si>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</si>
  <si>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</si>
  <si>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</si>
  <si>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</si>
  <si>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</si>
  <si>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</si>
  <si>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</si>
  <si>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</si>
  <si>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</si>
  <si>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</si>
  <si>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</si>
  <si>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</si>
  <si>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</si>
  <si>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</si>
  <si>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</si>
  <si>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</si>
  <si>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</si>
  <si>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</si>
  <si>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</si>
  <si>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</si>
  <si>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</si>
  <si>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</si>
  <si>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</si>
  <si>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</si>
  <si>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</si>
  <si>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</si>
  <si>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</si>
  <si>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</si>
  <si>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</si>
  <si>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</si>
  <si>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</si>
  <si>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</si>
  <si>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</si>
  <si>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</si>
  <si>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</si>
  <si>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</si>
  <si>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</si>
  <si>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</si>
  <si>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</si>
  <si>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</si>
  <si>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</si>
  <si>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</si>
  <si>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</si>
  <si>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</si>
  <si>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</si>
  <si>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</si>
  <si>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</si>
  <si>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</si>
  <si>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</si>
  <si>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</si>
  <si>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</si>
  <si>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</si>
  <si>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</si>
  <si>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</si>
  <si>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</si>
  <si>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</si>
  <si>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</si>
  <si>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</si>
  <si>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</si>
  <si>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</si>
  <si>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</si>
  <si>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</si>
  <si>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</si>
  <si>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</si>
  <si>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</si>
  <si>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</si>
  <si>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</si>
  <si>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</si>
  <si>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</si>
  <si>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</si>
  <si>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</si>
  <si>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</si>
  <si>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</si>
  <si>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</si>
  <si>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</si>
  <si>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</si>
  <si>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</si>
  <si>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</si>
  <si>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</si>
  <si>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</si>
  <si>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</si>
  <si>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</si>
  <si>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</si>
  <si>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</si>
  <si>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</si>
  <si>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</si>
  <si>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</si>
  <si>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</si>
  <si>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</si>
  <si>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</si>
  <si>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</si>
  <si>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</si>
  <si>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</si>
  <si>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</si>
  <si>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</si>
  <si>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</si>
  <si>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</si>
  <si>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</si>
  <si>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</si>
  <si>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</si>
  <si>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</si>
  <si>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</si>
  <si>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</si>
  <si>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</si>
  <si>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</si>
  <si>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</si>
  <si>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</si>
  <si>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</si>
  <si>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</si>
  <si>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</si>
  <si>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</si>
  <si>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</si>
  <si>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</si>
  <si>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</si>
  <si>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</si>
  <si>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</si>
  <si>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</si>
  <si>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</si>
  <si>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</si>
  <si>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</si>
  <si>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</si>
  <si>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</si>
  <si>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</si>
  <si>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</si>
  <si>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</si>
  <si>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</si>
  <si>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</si>
  <si>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</si>
  <si>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</si>
  <si>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</si>
  <si>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</si>
  <si>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</si>
  <si>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</si>
  <si>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</si>
  <si>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</si>
  <si>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</si>
  <si>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</si>
  <si>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</si>
  <si>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</si>
  <si>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</si>
  <si>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</si>
  <si>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</si>
  <si>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</si>
  <si>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</si>
  <si>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</si>
  <si>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</si>
  <si>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</si>
  <si>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</si>
  <si>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</si>
  <si>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</si>
  <si>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</si>
  <si>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</si>
  <si>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</si>
  <si>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</si>
  <si>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</si>
  <si>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</si>
  <si>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</si>
  <si>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</si>
  <si>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</si>
  <si>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</si>
  <si>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</si>
  <si>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</si>
  <si>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</si>
  <si>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</si>
  <si>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</si>
  <si>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</si>
  <si>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</si>
  <si>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</si>
  <si>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</si>
  <si>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</si>
  <si>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</si>
  <si>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</si>
  <si>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</si>
  <si>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</si>
  <si>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</si>
  <si>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</si>
  <si>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</si>
  <si>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</si>
  <si>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</si>
  <si>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</si>
  <si>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</si>
  <si>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</si>
  <si>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</si>
  <si>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</si>
  <si>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</si>
  <si>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</si>
  <si>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</si>
  <si>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</si>
  <si>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</si>
  <si>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</si>
  <si>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</si>
  <si>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</si>
  <si>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</si>
  <si>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</si>
  <si>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</si>
  <si>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</si>
  <si>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</si>
  <si>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</si>
  <si>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</si>
  <si>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</si>
  <si>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</si>
  <si>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</si>
  <si>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</si>
  <si>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</si>
  <si>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</si>
  <si>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</si>
  <si>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</si>
  <si>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</si>
  <si>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</si>
  <si>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</si>
  <si>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</si>
  <si>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</si>
  <si>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</si>
  <si>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</si>
  <si>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</si>
  <si>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</si>
  <si>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</si>
  <si>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</si>
  <si>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</si>
  <si>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</si>
  <si>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</si>
  <si>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</si>
  <si>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</si>
  <si>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</si>
  <si>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</si>
  <si>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</si>
  <si>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</si>
  <si>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</si>
  <si>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</si>
  <si>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</si>
  <si>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</si>
  <si>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</si>
  <si>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</si>
  <si>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</si>
  <si>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</si>
  <si>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</si>
  <si>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</si>
  <si>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</si>
  <si>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</si>
  <si>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</si>
  <si>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</si>
  <si>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</si>
  <si>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</si>
  <si>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</si>
  <si>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</si>
  <si>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</si>
  <si>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</si>
  <si>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</si>
  <si>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</si>
  <si>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</si>
  <si>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</si>
  <si>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</si>
  <si>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</si>
  <si>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</si>
  <si>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</si>
  <si>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</si>
  <si>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</si>
  <si>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</si>
  <si>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</si>
  <si>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</si>
  <si>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</si>
  <si>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</si>
  <si>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</si>
  <si>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</si>
  <si>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</si>
  <si>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</si>
  <si>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</si>
  <si>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</si>
  <si>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</si>
  <si>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</si>
  <si>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</si>
  <si>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</si>
  <si>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</si>
  <si>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</si>
  <si>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</si>
  <si>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</si>
  <si>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</si>
  <si>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</si>
  <si>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</si>
  <si>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</si>
  <si>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</si>
  <si>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</si>
  <si>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</si>
  <si>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</si>
  <si>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</si>
  <si>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</si>
  <si>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</si>
  <si>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</si>
  <si>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</si>
  <si>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</si>
  <si>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</si>
  <si>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</si>
  <si>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</si>
  <si>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</si>
  <si>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</si>
  <si>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</si>
  <si>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</si>
  <si>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</si>
  <si>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</si>
  <si>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</si>
  <si>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</si>
  <si>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</si>
  <si>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</si>
  <si>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</si>
  <si>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</si>
  <si>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</si>
  <si>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</si>
  <si>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</si>
  <si>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</si>
  <si>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</si>
  <si>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</si>
  <si>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</si>
  <si>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</si>
  <si>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</si>
  <si>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</si>
  <si>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</si>
  <si>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</si>
  <si>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</si>
  <si>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</si>
  <si>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</si>
  <si>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</si>
  <si>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</si>
  <si>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</si>
  <si>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</si>
  <si>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</si>
  <si>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</si>
  <si>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</si>
  <si>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</si>
  <si>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</si>
  <si>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</si>
  <si>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</si>
  <si>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</si>
  <si>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</si>
  <si>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</si>
  <si>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</si>
  <si>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</si>
  <si>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</si>
  <si>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</si>
  <si>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</si>
  <si>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</si>
  <si>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</si>
  <si>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</si>
  <si>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</si>
  <si>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</si>
  <si>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</si>
  <si>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</si>
  <si>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</si>
  <si>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</si>
  <si>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</si>
  <si>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</si>
  <si>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</si>
  <si>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</si>
  <si>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</si>
  <si>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</si>
  <si>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</si>
  <si>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</si>
  <si>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</si>
  <si>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</si>
  <si>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</si>
  <si>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</si>
  <si>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</si>
  <si>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</si>
  <si>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</si>
  <si>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</si>
  <si>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</si>
  <si>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</si>
  <si>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</si>
  <si>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</si>
  <si>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</si>
  <si>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</si>
  <si>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</si>
  <si>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</si>
  <si>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</si>
  <si>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</si>
  <si>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</si>
  <si>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</si>
  <si>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</si>
  <si>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</si>
  <si>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</si>
  <si>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</si>
  <si>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</si>
  <si>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</si>
  <si>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</si>
  <si>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</si>
  <si>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</si>
  <si>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</si>
  <si>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</si>
  <si>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</si>
  <si>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</si>
  <si>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</si>
  <si>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</si>
  <si>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</si>
  <si>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</si>
  <si>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</si>
  <si>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</si>
  <si>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</si>
  <si>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</si>
  <si>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</si>
  <si>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</si>
  <si>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</si>
  <si>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</si>
  <si>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</si>
  <si>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</si>
  <si>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</si>
  <si>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</si>
  <si>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</si>
  <si>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</si>
  <si>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</si>
  <si>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</si>
  <si>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</si>
  <si>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</si>
  <si>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</si>
  <si>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</si>
  <si>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</si>
  <si>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</si>
  <si>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</si>
  <si>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</si>
  <si>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</si>
  <si>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</si>
  <si>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</si>
  <si>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</si>
  <si>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</si>
  <si>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</si>
  <si>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</si>
  <si>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</si>
  <si>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</si>
  <si>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</si>
  <si>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</si>
  <si>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</si>
  <si>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</si>
  <si>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</si>
  <si>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</si>
  <si>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</si>
  <si>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</si>
  <si>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</si>
  <si>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</si>
  <si>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</si>
  <si>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</si>
  <si>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</si>
  <si>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</si>
  <si>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</si>
  <si>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</si>
  <si>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</si>
  <si>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</si>
  <si>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</si>
  <si>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</si>
  <si>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</si>
  <si>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</si>
  <si>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</si>
  <si>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</si>
  <si>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</si>
  <si>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</si>
  <si>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</si>
  <si>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</si>
  <si>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</si>
  <si>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</si>
  <si>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</si>
  <si>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</si>
  <si>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</si>
  <si>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</si>
  <si>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</si>
  <si>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</si>
  <si>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</si>
  <si>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</si>
  <si>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</si>
  <si>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</si>
  <si>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</si>
  <si>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</si>
  <si>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</si>
  <si>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</si>
  <si>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</si>
  <si>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</si>
  <si>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</si>
  <si>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</si>
  <si>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</si>
  <si>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</si>
  <si>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</si>
  <si>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</si>
  <si>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</si>
  <si>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</si>
  <si>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</si>
  <si>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</si>
  <si>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</si>
  <si>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</si>
  <si>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</si>
  <si>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</si>
  <si>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</si>
  <si>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</si>
  <si>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</si>
  <si>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</si>
  <si>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</si>
  <si>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</si>
  <si>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</si>
  <si>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</si>
  <si>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</si>
  <si>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</si>
  <si>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</si>
  <si>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</si>
  <si>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</si>
  <si>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</si>
  <si>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</si>
  <si>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</si>
  <si>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</si>
  <si>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</si>
  <si>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</si>
  <si>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</si>
  <si>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</si>
  <si>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</si>
  <si>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</si>
  <si>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</si>
  <si>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</si>
  <si>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</si>
  <si>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</si>
  <si>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</si>
  <si>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</si>
  <si>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</si>
  <si>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</si>
  <si>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</si>
  <si>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</si>
  <si>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</si>
  <si>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</si>
  <si>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</si>
  <si>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</si>
  <si>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</si>
  <si>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</si>
  <si>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</si>
  <si>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</si>
  <si>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</si>
  <si>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</si>
  <si>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</si>
  <si>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</si>
  <si>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</si>
  <si>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</si>
  <si>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</si>
  <si>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</si>
  <si>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</si>
  <si>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</si>
  <si>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</si>
  <si>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</si>
  <si>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</si>
  <si>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</si>
  <si>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</si>
  <si>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</si>
  <si>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</si>
  <si>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</si>
  <si>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</si>
  <si>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</si>
  <si>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</si>
  <si>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</si>
  <si>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</si>
  <si>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</si>
  <si>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</si>
  <si>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</si>
  <si>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</si>
  <si>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</si>
  <si>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</si>
  <si>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</si>
  <si>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</si>
  <si>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</si>
  <si>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</si>
  <si>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</si>
  <si>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</si>
  <si>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</si>
  <si>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</si>
  <si>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</si>
  <si>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</si>
  <si>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</si>
  <si>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</si>
  <si>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</si>
  <si>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</si>
  <si>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</si>
  <si>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</si>
  <si>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</si>
  <si>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</si>
  <si>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</si>
  <si>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</si>
  <si>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</si>
  <si>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</si>
  <si>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</si>
  <si>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</si>
  <si>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</si>
  <si>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</si>
  <si>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</si>
  <si>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</si>
  <si>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</si>
  <si>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</si>
  <si>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</si>
  <si>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</si>
  <si>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</si>
  <si>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</si>
  <si>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</si>
  <si>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</si>
  <si>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</si>
  <si>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</si>
  <si>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</si>
  <si>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</si>
  <si>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</si>
  <si>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</si>
  <si>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</si>
  <si>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</si>
  <si>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</si>
  <si>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</si>
  <si>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</si>
  <si>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</si>
  <si>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</si>
  <si>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</si>
  <si>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</si>
  <si>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</si>
  <si>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</si>
  <si>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</si>
  <si>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</si>
  <si>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</si>
  <si>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</si>
  <si>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</si>
  <si>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</si>
  <si>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</si>
  <si>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</si>
  <si>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</si>
  <si>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</si>
  <si>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</si>
  <si>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</si>
  <si>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</si>
  <si>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</si>
  <si>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</si>
  <si>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</si>
  <si>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</si>
  <si>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</si>
  <si>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</si>
  <si>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</si>
  <si>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</si>
  <si>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</si>
  <si>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</si>
  <si>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</si>
  <si>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</si>
  <si>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</si>
  <si>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</si>
  <si>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</si>
  <si>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</si>
  <si>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</si>
  <si>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</si>
  <si>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</si>
  <si>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</si>
  <si>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</si>
  <si>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</si>
  <si>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</si>
  <si>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</si>
  <si>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</si>
  <si>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</si>
  <si>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</si>
  <si>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</si>
  <si>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</si>
  <si>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</si>
  <si>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</si>
  <si>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</si>
  <si>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</si>
  <si>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</si>
  <si>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</si>
  <si>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</si>
  <si>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</si>
  <si>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</si>
  <si>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</si>
  <si>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</si>
  <si>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</si>
  <si>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</si>
  <si>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</si>
  <si>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</si>
  <si>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</si>
  <si>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</si>
  <si>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</si>
  <si>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</si>
  <si>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</si>
  <si>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</si>
  <si>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</si>
  <si>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</si>
  <si>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</si>
  <si>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</si>
  <si>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</si>
  <si>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</si>
  <si>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</si>
  <si>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</si>
  <si>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</si>
  <si>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</si>
  <si>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</si>
  <si>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</si>
  <si>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</si>
  <si>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</si>
  <si>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</si>
  <si>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</si>
  <si>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</si>
  <si>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</si>
  <si>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</si>
  <si>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</si>
  <si>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</si>
  <si>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</si>
  <si>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</si>
  <si>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</si>
  <si>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</si>
  <si>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</si>
  <si>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</si>
  <si>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</si>
  <si>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</si>
  <si>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</si>
  <si>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</si>
  <si>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</si>
  <si>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</si>
  <si>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</si>
  <si>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</si>
  <si>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</si>
  <si>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</si>
  <si>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</si>
  <si>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</si>
  <si>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</si>
  <si>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</si>
  <si>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</si>
  <si>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</si>
  <si>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</si>
  <si>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</si>
  <si>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</si>
  <si>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</si>
  <si>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</si>
  <si>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</si>
  <si>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</si>
  <si>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</si>
  <si>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</si>
  <si>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</si>
  <si>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</si>
  <si>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</si>
  <si>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</si>
  <si>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</si>
  <si>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</si>
  <si>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</si>
  <si>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</si>
  <si>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</si>
  <si>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</si>
  <si>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</si>
  <si>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</si>
  <si>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</si>
  <si>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</si>
  <si>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</si>
  <si>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</si>
  <si>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</si>
  <si>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</si>
  <si>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</si>
  <si>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</si>
  <si>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</si>
  <si>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</si>
  <si>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</si>
  <si>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</si>
  <si>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</si>
  <si>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</si>
  <si>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</si>
  <si>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</si>
  <si>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</si>
  <si>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</si>
  <si>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</si>
  <si>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</si>
  <si>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</si>
  <si>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</si>
  <si>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</si>
  <si>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</si>
  <si>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</si>
  <si>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</si>
  <si>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</si>
  <si>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</si>
  <si>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</si>
  <si>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</si>
  <si>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</si>
  <si>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</si>
  <si>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</si>
  <si>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</si>
  <si>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</si>
  <si>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</si>
  <si>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</si>
  <si>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</si>
  <si>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</si>
  <si>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</si>
  <si>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</si>
  <si>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</si>
  <si>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</si>
  <si>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</si>
  <si>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</si>
  <si>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</si>
  <si>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</si>
  <si>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</si>
  <si>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</si>
  <si>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</si>
  <si>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</si>
  <si>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</si>
  <si>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</si>
  <si>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</si>
  <si>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</si>
  <si>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</si>
  <si>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</si>
  <si>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</si>
  <si>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</si>
  <si>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</si>
  <si>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</si>
  <si>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</si>
  <si>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</si>
  <si>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</si>
  <si>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</si>
  <si>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</si>
  <si>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</si>
  <si>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</si>
  <si>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</si>
  <si>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</si>
  <si>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</si>
  <si>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</si>
  <si>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</si>
  <si>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</si>
  <si>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</si>
  <si>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</si>
  <si>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</si>
  <si>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</si>
  <si>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</si>
  <si>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</si>
  <si>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</si>
  <si>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</si>
  <si>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</si>
  <si>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</si>
  <si>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</si>
  <si>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</si>
  <si>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</si>
  <si>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</si>
  <si>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</si>
  <si>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</si>
  <si>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</si>
  <si>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</si>
  <si>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</si>
  <si>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</si>
  <si>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</si>
  <si>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</si>
  <si>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</si>
  <si>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</si>
  <si>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</si>
  <si>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</si>
  <si>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</si>
  <si>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</si>
  <si>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</si>
  <si>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</si>
  <si>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</si>
  <si>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</si>
  <si>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</si>
  <si>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</si>
  <si>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</si>
  <si>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</si>
  <si>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</si>
  <si>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</si>
  <si>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</si>
  <si>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</si>
  <si>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</si>
  <si>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</si>
  <si>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</si>
  <si>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</si>
  <si>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</si>
  <si>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</si>
  <si>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</si>
  <si>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</si>
  <si>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</si>
  <si>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</si>
  <si>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</si>
  <si>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</si>
  <si>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</si>
  <si>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</si>
  <si>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</si>
  <si>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</si>
  <si>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</si>
  <si>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</si>
  <si>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</si>
  <si>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</si>
  <si>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</si>
  <si>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</si>
  <si>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</si>
  <si>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</si>
  <si>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</si>
  <si>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</si>
  <si>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</si>
  <si>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</si>
  <si>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</si>
  <si>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</si>
  <si>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</si>
  <si>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</si>
  <si>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</si>
  <si>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</si>
  <si>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</si>
  <si>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</si>
  <si>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</si>
  <si>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</si>
  <si>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</si>
  <si>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</si>
  <si>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</si>
  <si>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</si>
  <si>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</si>
  <si>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</si>
  <si>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</si>
  <si>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</si>
  <si>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</si>
  <si>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</si>
  <si>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</si>
  <si>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</si>
  <si>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</si>
  <si>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</si>
  <si>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</si>
  <si>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</si>
  <si>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</si>
  <si>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</si>
  <si>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</si>
  <si>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</si>
  <si>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</si>
  <si>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</si>
  <si>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</si>
  <si>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</si>
  <si>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</si>
  <si>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</si>
  <si>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</si>
  <si>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</si>
  <si>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</si>
  <si>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</si>
  <si>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</si>
  <si>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</si>
  <si>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</si>
  <si>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</si>
  <si>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</si>
  <si>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</si>
  <si>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</si>
  <si>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</si>
  <si>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</si>
  <si>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</si>
  <si>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</si>
  <si>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</si>
  <si>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</si>
  <si>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</si>
  <si>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</si>
  <si>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</si>
  <si>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</si>
  <si>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</si>
  <si>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</si>
  <si>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</si>
  <si>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</si>
  <si>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</si>
  <si>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</si>
  <si>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</si>
  <si>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</si>
  <si>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</si>
  <si>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</si>
  <si>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</si>
  <si>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</si>
  <si>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</si>
  <si>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</si>
  <si>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</si>
  <si>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</si>
  <si>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</si>
  <si>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</si>
  <si>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</si>
  <si>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</si>
  <si>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</si>
  <si>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</si>
  <si>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</si>
  <si>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</si>
  <si>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</si>
  <si>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</si>
  <si>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</si>
  <si>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</si>
  <si>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</si>
  <si>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</si>
  <si>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</si>
  <si>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</si>
  <si>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</si>
  <si>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</si>
  <si>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</si>
  <si>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</si>
  <si>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</si>
  <si>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</si>
  <si>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</si>
  <si>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</si>
  <si>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</si>
  <si>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</si>
  <si>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</si>
  <si>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</si>
  <si>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</si>
  <si>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</si>
  <si>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</si>
  <si>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</si>
  <si>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</si>
  <si>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</si>
  <si>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</si>
  <si>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</si>
  <si>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</si>
  <si>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</si>
  <si>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</si>
  <si>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</si>
  <si>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</si>
  <si>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</si>
  <si>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</si>
  <si>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</si>
  <si>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</si>
  <si>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</si>
  <si>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</si>
  <si>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</si>
  <si>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</si>
  <si>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</si>
  <si>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</si>
  <si>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</si>
  <si>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</si>
  <si>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</si>
  <si>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</si>
  <si>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</si>
  <si>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</si>
  <si>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</si>
  <si>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</si>
  <si>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</si>
  <si>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</si>
  <si>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</si>
  <si>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</si>
  <si>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</si>
  <si>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</si>
  <si>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</si>
  <si>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</si>
  <si>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</si>
  <si>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</si>
  <si>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</si>
  <si>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</si>
  <si>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</si>
  <si>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</si>
  <si>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</si>
  <si>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</si>
  <si>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</si>
  <si>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</si>
  <si>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</si>
  <si>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</si>
  <si>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</si>
  <si>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</si>
  <si>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</si>
  <si>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</si>
  <si>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</si>
  <si>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</si>
  <si>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</si>
  <si>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</si>
  <si>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</si>
  <si>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</si>
  <si>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</si>
  <si>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</si>
  <si>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</si>
  <si>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</si>
  <si>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</si>
  <si>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</si>
  <si>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</si>
  <si>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</si>
  <si>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</si>
  <si>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</si>
  <si>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</si>
  <si>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</si>
  <si>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</si>
  <si>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</si>
  <si>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</si>
  <si>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</si>
  <si>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</si>
  <si>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</si>
  <si>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</si>
  <si>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</si>
  <si>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</si>
  <si>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</si>
  <si>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</si>
  <si>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</si>
  <si>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</si>
  <si>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</si>
  <si>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</si>
  <si>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</si>
  <si>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</si>
  <si>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</si>
  <si>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</si>
  <si>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</si>
  <si>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</si>
  <si>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</si>
  <si>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</si>
  <si>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</si>
  <si>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</si>
  <si>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</si>
  <si>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</si>
  <si>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</si>
  <si>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</si>
  <si>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</si>
  <si>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</si>
  <si>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</si>
  <si>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</si>
  <si>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</si>
  <si>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</si>
  <si>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</si>
  <si>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</si>
  <si>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</si>
  <si>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</si>
  <si>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</si>
  <si>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</si>
  <si>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</si>
  <si>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</si>
  <si>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</si>
  <si>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</si>
  <si>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</si>
  <si>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</si>
  <si>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</si>
  <si>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</si>
  <si>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</si>
  <si>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</si>
  <si>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</si>
  <si>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</si>
  <si>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</si>
  <si>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</si>
  <si>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</si>
  <si>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</si>
  <si>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</si>
  <si>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</si>
  <si>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</si>
  <si>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</si>
  <si>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</si>
  <si>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</si>
  <si>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</si>
  <si>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</si>
  <si>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</si>
  <si>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</si>
  <si>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</si>
  <si>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</si>
  <si>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</si>
  <si>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</si>
  <si>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</si>
  <si>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</si>
  <si>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</si>
  <si>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</si>
  <si>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</si>
  <si>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</si>
  <si>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</si>
  <si>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</si>
  <si>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</si>
  <si>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</si>
  <si>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</si>
  <si>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</si>
  <si>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</si>
  <si>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</si>
  <si>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</si>
  <si>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</si>
  <si>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</si>
  <si>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</si>
  <si>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</si>
  <si>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</si>
  <si>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</si>
  <si>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</si>
  <si>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</si>
  <si>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</si>
  <si>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</si>
  <si>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</si>
  <si>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</si>
  <si>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</si>
  <si>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</si>
  <si>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</si>
  <si>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</si>
  <si>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</si>
  <si>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</si>
  <si>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</si>
  <si>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</si>
  <si>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</si>
  <si>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</si>
  <si>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</si>
  <si>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</si>
  <si>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</si>
  <si>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</si>
  <si>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</si>
  <si>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</si>
  <si>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</si>
  <si>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</si>
  <si>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</si>
  <si>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</si>
  <si>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</si>
  <si>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</si>
  <si>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</si>
  <si>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</si>
  <si>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</si>
  <si>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</si>
  <si>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</si>
  <si>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</si>
  <si>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</si>
  <si>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</si>
  <si>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</si>
  <si>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</si>
  <si>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</si>
  <si>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</si>
  <si>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</si>
  <si>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</si>
  <si>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</si>
  <si>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</si>
  <si>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</si>
  <si>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</si>
  <si>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</si>
  <si>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</si>
  <si>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</si>
  <si>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</si>
  <si>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</si>
  <si>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</si>
  <si>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</si>
  <si>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</si>
  <si>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</si>
  <si>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</si>
  <si>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</si>
  <si>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</si>
  <si>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</si>
  <si>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</si>
  <si>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</si>
  <si>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</si>
  <si>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</si>
  <si>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</si>
  <si>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</si>
  <si>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</si>
  <si>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</si>
  <si>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</si>
  <si>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</si>
  <si>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</si>
  <si>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</si>
  <si>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</si>
  <si>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</si>
  <si>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</si>
  <si>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</si>
  <si>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</si>
  <si>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</si>
  <si>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</si>
  <si>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</si>
  <si>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</si>
  <si>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</si>
  <si>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</si>
  <si>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</si>
  <si>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</si>
  <si>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</si>
  <si>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</si>
  <si>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</si>
  <si>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</si>
  <si>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</si>
  <si>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</si>
  <si>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</si>
  <si>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</si>
  <si>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</si>
  <si>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</si>
  <si>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</si>
  <si>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</si>
  <si>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</si>
  <si>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</si>
  <si>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</si>
  <si>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</si>
  <si>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</si>
  <si>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</si>
  <si>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</si>
  <si>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</si>
  <si>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</si>
  <si>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</si>
  <si>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</si>
  <si>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</si>
  <si>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</si>
  <si>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</si>
  <si>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</si>
  <si>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</si>
  <si>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</si>
  <si>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</si>
  <si>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</si>
  <si>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</si>
  <si>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</si>
  <si>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</si>
  <si>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</si>
  <si>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</si>
  <si>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</si>
  <si>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</si>
  <si>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</si>
  <si>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</si>
  <si>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</si>
  <si>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</si>
  <si>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</si>
  <si>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</si>
  <si>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</si>
  <si>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</si>
  <si>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</si>
  <si>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</si>
  <si>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</si>
  <si>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</si>
  <si>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</si>
  <si>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</si>
  <si>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</si>
  <si>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</si>
  <si>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</si>
  <si>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</si>
  <si>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</si>
  <si>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</si>
  <si>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</si>
  <si>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</si>
  <si>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</si>
  <si>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</si>
  <si>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</si>
  <si>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</si>
  <si>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</si>
  <si>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</si>
  <si>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</si>
  <si>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</si>
  <si>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</si>
  <si>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</si>
  <si>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</si>
  <si>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</si>
  <si>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</si>
  <si>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</si>
  <si>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</si>
  <si>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</si>
  <si>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</si>
  <si>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</si>
  <si>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</si>
  <si>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</si>
  <si>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</si>
  <si>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</si>
  <si>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</si>
  <si>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</si>
  <si>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</si>
  <si>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</si>
  <si>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</si>
  <si>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</si>
  <si>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</si>
  <si>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</si>
  <si>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</si>
  <si>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</si>
  <si>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</si>
  <si>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</si>
  <si>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</si>
  <si>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</si>
  <si>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</si>
  <si>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</si>
  <si>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</si>
  <si>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</si>
  <si>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</si>
  <si>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</si>
  <si>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</si>
  <si>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</si>
  <si>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</si>
  <si>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</si>
  <si>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</si>
  <si>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</si>
  <si>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</si>
  <si>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</si>
  <si>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</si>
  <si>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</si>
  <si>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</si>
  <si>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</si>
  <si>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</si>
  <si>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</si>
  <si>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</si>
  <si>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</si>
  <si>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</si>
  <si>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</si>
  <si>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</si>
  <si>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</si>
  <si>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</si>
  <si>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</si>
  <si>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</si>
  <si>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</si>
  <si>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</si>
  <si>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</si>
  <si>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</si>
  <si>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</si>
  <si>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</si>
  <si>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</si>
  <si>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</si>
  <si>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</si>
  <si>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</si>
  <si>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</si>
  <si>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</si>
  <si>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</si>
  <si>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</si>
  <si>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</si>
  <si>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</si>
  <si>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</si>
  <si>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</si>
  <si>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</si>
  <si>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</si>
  <si>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</si>
  <si>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</si>
  <si>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</si>
  <si>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</si>
  <si>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</si>
  <si>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</si>
  <si>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</si>
  <si>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</si>
  <si>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</si>
  <si>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</si>
  <si>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</si>
  <si>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</si>
  <si>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</si>
  <si>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</si>
  <si>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</si>
  <si>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</si>
  <si>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</si>
  <si>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</si>
  <si>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</si>
  <si>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</si>
  <si>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</si>
  <si>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</si>
  <si>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</si>
  <si>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</si>
  <si>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</si>
  <si>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</si>
  <si>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</si>
  <si>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</si>
  <si>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</si>
  <si>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</si>
  <si>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</si>
  <si>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</si>
  <si>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</si>
  <si>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</si>
  <si>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</si>
  <si>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</si>
  <si>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</si>
  <si>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</si>
  <si>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</si>
  <si>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</si>
  <si>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</si>
  <si>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</si>
  <si>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</si>
  <si>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</si>
  <si>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</si>
  <si>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</si>
  <si>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</si>
  <si>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</si>
  <si>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</si>
  <si>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</si>
  <si>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</si>
  <si>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</si>
  <si>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</si>
  <si>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</si>
  <si>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</si>
  <si>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</si>
  <si>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</si>
  <si>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</si>
  <si>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</si>
  <si>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</si>
  <si>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</si>
  <si>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</si>
  <si>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</si>
  <si>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</si>
  <si>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</si>
  <si>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</si>
  <si>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</si>
  <si>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</si>
  <si>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</si>
  <si>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</si>
  <si>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</si>
  <si>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</si>
  <si>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</si>
  <si>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</si>
  <si>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</si>
  <si>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</si>
  <si>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</si>
  <si>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</si>
  <si>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</si>
  <si>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</si>
  <si>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</si>
  <si>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</si>
  <si>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</si>
  <si>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</si>
  <si>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</si>
  <si>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</si>
  <si>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</si>
  <si>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</si>
  <si>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</si>
  <si>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</si>
  <si>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</si>
  <si>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</si>
  <si>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</si>
  <si>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</si>
  <si>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</si>
  <si>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</si>
  <si>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</si>
  <si>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</si>
  <si>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</si>
  <si>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</si>
  <si>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</si>
  <si>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</si>
  <si>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</si>
  <si>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</si>
  <si>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</si>
  <si>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</si>
  <si>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</si>
  <si>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</si>
  <si>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</si>
  <si>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</si>
  <si>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</si>
  <si>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</si>
  <si>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</si>
  <si>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</si>
  <si>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</si>
  <si>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</si>
  <si>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</si>
  <si>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</si>
  <si>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</si>
  <si>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</si>
  <si>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</si>
  <si>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</si>
  <si>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</si>
  <si>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</si>
  <si>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</si>
  <si>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</si>
  <si>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</si>
  <si>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</si>
  <si>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</si>
  <si>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</si>
  <si>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</si>
  <si>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</si>
  <si>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</si>
  <si>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</si>
  <si>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</si>
  <si>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</si>
  <si>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</si>
  <si>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</si>
  <si>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</si>
  <si>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</si>
  <si>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</si>
  <si>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</si>
  <si>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</si>
  <si>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</si>
  <si>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</si>
  <si>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</si>
  <si>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</si>
  <si>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</si>
  <si>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</si>
  <si>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</si>
  <si>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</si>
  <si>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</si>
  <si>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</si>
  <si>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</si>
  <si>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</si>
  <si>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</si>
  <si>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</si>
  <si>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</si>
  <si>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</si>
  <si>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</si>
  <si>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</si>
  <si>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</si>
  <si>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</si>
  <si>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</si>
  <si>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</si>
  <si>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</si>
  <si>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</si>
  <si>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</si>
  <si>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</si>
  <si>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</si>
  <si>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</si>
  <si>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</si>
  <si>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</si>
  <si>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</si>
  <si>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</si>
  <si>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</si>
  <si>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</si>
  <si>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</si>
  <si>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</si>
  <si>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</si>
  <si>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</si>
  <si>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</si>
  <si>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</si>
  <si>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</si>
  <si>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</si>
  <si>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</si>
  <si>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</si>
  <si>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</si>
  <si>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</si>
  <si>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</si>
  <si>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</si>
  <si>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</si>
  <si>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</si>
  <si>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</si>
  <si>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</si>
  <si>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</si>
  <si>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</si>
  <si>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</si>
  <si>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</si>
  <si>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</si>
  <si>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</si>
  <si>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</si>
  <si>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</si>
  <si>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</si>
  <si>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</si>
  <si>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</si>
  <si>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</si>
  <si>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</si>
  <si>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</si>
  <si>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</si>
  <si>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</si>
  <si>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</si>
  <si>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</si>
  <si>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</si>
  <si>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</si>
  <si>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</si>
  <si>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</si>
  <si>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</si>
  <si>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</si>
  <si>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</si>
  <si>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</si>
  <si>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</si>
  <si>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</si>
  <si>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</si>
  <si>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</si>
  <si>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</si>
  <si>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</si>
  <si>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</si>
  <si>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</si>
  <si>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</si>
  <si>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</si>
  <si>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</si>
  <si>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</si>
  <si>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</si>
  <si>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</si>
  <si>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</si>
  <si>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</si>
  <si>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</si>
  <si>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</si>
  <si>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</si>
  <si>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</si>
  <si>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</si>
  <si>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</si>
  <si>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</si>
  <si>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</si>
  <si>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</si>
  <si>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</si>
  <si>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</si>
  <si>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</si>
  <si>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</si>
  <si>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</si>
  <si>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</si>
  <si>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</si>
  <si>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</si>
  <si>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</si>
  <si>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</si>
  <si>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</si>
  <si>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</si>
  <si>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</si>
  <si>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</si>
  <si>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</si>
  <si>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</si>
  <si>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</si>
  <si>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</si>
  <si>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</si>
  <si>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</si>
  <si>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</si>
  <si>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</si>
  <si>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</si>
  <si>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</si>
  <si>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</si>
  <si>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</si>
  <si>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</si>
  <si>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</si>
  <si>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</si>
  <si>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</si>
  <si>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</si>
  <si>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</si>
  <si>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</si>
  <si>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</si>
  <si>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</si>
  <si>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</si>
  <si>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</si>
  <si>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</si>
  <si>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</si>
  <si>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</si>
  <si>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</si>
  <si>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</si>
  <si>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</si>
  <si>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</si>
  <si>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</si>
  <si>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</si>
  <si>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</si>
  <si>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</si>
  <si>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</si>
  <si>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</si>
  <si>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</si>
  <si>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</si>
  <si>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</si>
  <si>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</si>
  <si>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</si>
  <si>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</si>
  <si>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</si>
  <si>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</si>
  <si>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</si>
  <si>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</si>
  <si>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</si>
  <si>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</si>
  <si>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</si>
  <si>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</si>
  <si>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</si>
  <si>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</si>
  <si>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</si>
  <si>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</si>
  <si>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</si>
  <si>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</si>
  <si>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</si>
  <si>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</si>
  <si>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</si>
  <si>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</si>
  <si>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</si>
  <si>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</si>
  <si>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</si>
  <si>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</si>
  <si>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</si>
  <si>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</si>
  <si>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</si>
  <si>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</si>
  <si>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</si>
  <si>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</si>
  <si>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</si>
  <si>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</si>
  <si>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</si>
  <si>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</si>
  <si>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</si>
  <si>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</si>
  <si>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</si>
  <si>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</si>
  <si>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</si>
  <si>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</si>
  <si>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</si>
  <si>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</si>
  <si>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</si>
  <si>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</si>
  <si>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</si>
  <si>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</si>
  <si>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</si>
  <si>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</si>
  <si>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</si>
  <si>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</si>
  <si>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</si>
  <si>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</si>
  <si>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</si>
  <si>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</si>
  <si>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</si>
  <si>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</si>
  <si>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</si>
  <si>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</si>
  <si>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</si>
  <si>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</si>
  <si>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</si>
  <si>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</si>
  <si>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</si>
  <si>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</si>
  <si>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</si>
  <si>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</si>
  <si>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</si>
  <si>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</si>
  <si>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</si>
  <si>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</si>
  <si>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</si>
  <si>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</si>
  <si>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</si>
  <si>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</si>
  <si>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</si>
  <si>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</si>
  <si>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</si>
  <si>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</si>
  <si>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</si>
  <si>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</si>
  <si>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</si>
  <si>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</si>
  <si>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</si>
  <si>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</si>
  <si>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</si>
  <si>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</si>
  <si>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</si>
  <si>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</si>
  <si>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</si>
  <si>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</si>
  <si>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</si>
  <si>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</si>
  <si>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</si>
  <si>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</si>
  <si>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</si>
  <si>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</si>
  <si>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</si>
  <si>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</si>
  <si>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</si>
  <si>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</si>
  <si>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</si>
  <si>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</si>
  <si>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</si>
  <si>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</si>
  <si>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</si>
  <si>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</si>
  <si>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</si>
  <si>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</si>
  <si>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</si>
  <si>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</si>
  <si>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</si>
  <si>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</si>
  <si>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</si>
  <si>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</si>
  <si>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</si>
  <si>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</si>
  <si>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</si>
  <si>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</si>
  <si>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</si>
  <si>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</si>
  <si>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</si>
  <si>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</si>
  <si>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</si>
  <si>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</si>
  <si>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</si>
  <si>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</si>
  <si>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</si>
  <si>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</si>
  <si>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</si>
  <si>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</si>
  <si>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</si>
  <si>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</si>
  <si>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</si>
  <si>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</si>
  <si>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</si>
  <si>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</si>
  <si>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</si>
  <si>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</si>
  <si>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</si>
  <si>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</si>
  <si>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</si>
  <si>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</si>
  <si>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</si>
  <si>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</si>
  <si>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</si>
  <si>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</si>
  <si>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</si>
  <si>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</si>
  <si>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</si>
  <si>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</si>
  <si>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</si>
  <si>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</si>
  <si>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</si>
  <si>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</si>
  <si>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</si>
  <si>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</si>
  <si>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</si>
  <si>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</si>
  <si>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</si>
  <si>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</si>
  <si>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</si>
  <si>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</si>
  <si>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</si>
  <si>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</si>
  <si>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</si>
  <si>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</si>
  <si>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</si>
  <si>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</si>
  <si>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</si>
  <si>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</si>
  <si>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</si>
  <si>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</si>
  <si>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</si>
  <si>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</si>
  <si>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</si>
  <si>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</si>
  <si>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</si>
  <si>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</si>
  <si>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</si>
  <si>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</si>
  <si>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</si>
  <si>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</si>
  <si>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</si>
  <si>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</si>
  <si>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</si>
  <si>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</si>
  <si>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</si>
  <si>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</si>
  <si>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</si>
  <si>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</si>
  <si>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</si>
  <si>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</si>
  <si>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</si>
  <si>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</si>
  <si>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</si>
  <si>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</si>
  <si>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</si>
  <si>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</si>
  <si>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</si>
  <si>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</si>
  <si>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</si>
  <si>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</si>
  <si>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</si>
  <si>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</si>
  <si>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</si>
  <si>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</si>
  <si>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</si>
  <si>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</si>
  <si>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</si>
  <si>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</si>
  <si>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</si>
  <si>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</si>
  <si>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</si>
  <si>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</si>
  <si>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</si>
  <si>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</si>
  <si>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</si>
  <si>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</si>
  <si>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</si>
  <si>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</si>
  <si>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</si>
  <si>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</si>
  <si>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</si>
  <si>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</si>
  <si>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</si>
  <si>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</si>
  <si>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</si>
  <si>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</si>
  <si>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</si>
  <si>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</si>
  <si>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</si>
  <si>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</si>
  <si>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</si>
  <si>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</si>
  <si>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</si>
  <si>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</si>
  <si>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</si>
  <si>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</si>
  <si>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</si>
  <si>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</si>
  <si>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</si>
  <si>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</si>
  <si>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</si>
  <si>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</si>
  <si>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</si>
  <si>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</si>
  <si>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</si>
  <si>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</si>
  <si>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</si>
  <si>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</si>
  <si>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</si>
  <si>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</si>
  <si>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</si>
  <si>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</si>
  <si>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</si>
  <si>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</si>
  <si>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</si>
  <si>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</si>
  <si>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</si>
  <si>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</si>
  <si>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</si>
  <si>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</si>
  <si>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</si>
  <si>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</si>
  <si>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</si>
  <si>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</si>
  <si>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</si>
  <si>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</si>
  <si>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</si>
  <si>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</si>
  <si>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</si>
  <si>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</si>
  <si>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</si>
  <si>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</si>
  <si>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</si>
  <si>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</si>
  <si>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</si>
  <si>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</si>
  <si>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</si>
  <si>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</si>
  <si>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</si>
  <si>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</si>
  <si>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</si>
  <si>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</si>
  <si>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</si>
  <si>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</si>
  <si>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</si>
  <si>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</si>
  <si>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</si>
  <si>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</si>
  <si>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</si>
  <si>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</si>
  <si>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</si>
  <si>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</si>
  <si>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</si>
  <si>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</si>
  <si>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</si>
  <si>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</si>
  <si>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</si>
  <si>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</si>
  <si>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</si>
  <si>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</si>
  <si>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</si>
  <si>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</si>
  <si>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</si>
  <si>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</si>
  <si>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</si>
  <si>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</si>
  <si>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</si>
  <si>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</si>
  <si>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</si>
  <si>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</si>
  <si>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</si>
  <si>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</si>
  <si>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</si>
  <si>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</si>
  <si>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</si>
  <si>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</si>
  <si>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</si>
  <si>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</si>
  <si>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</si>
  <si>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</si>
  <si>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</si>
  <si>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</si>
  <si>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</si>
  <si>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</si>
  <si>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</si>
  <si>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</si>
  <si>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</si>
  <si>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</si>
  <si>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</si>
  <si>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</si>
  <si>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</si>
  <si>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</si>
  <si>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</si>
  <si>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</si>
  <si>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</si>
  <si>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</si>
  <si>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</si>
  <si>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</si>
  <si>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</si>
  <si>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</si>
  <si>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</si>
  <si>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</si>
  <si>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</si>
  <si>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</si>
  <si>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</si>
  <si>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</si>
  <si>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</si>
  <si>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</si>
  <si>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</si>
  <si>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</si>
  <si>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</si>
  <si>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</si>
  <si>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</si>
  <si>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</si>
  <si>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</si>
  <si>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</si>
  <si>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</si>
  <si>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</si>
  <si>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</si>
  <si>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</si>
  <si>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</si>
  <si>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</si>
  <si>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</si>
  <si>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</si>
  <si>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</si>
  <si>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</si>
  <si>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</si>
  <si>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</si>
  <si>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</si>
  <si>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</si>
  <si>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</si>
  <si>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</si>
  <si>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</si>
  <si>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</si>
  <si>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</si>
  <si>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</si>
  <si>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</si>
  <si>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</si>
  <si>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</si>
  <si>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</si>
  <si>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</si>
  <si>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</si>
  <si>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</si>
  <si>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</si>
  <si>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</si>
  <si>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</si>
  <si>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</si>
  <si>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</si>
  <si>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</si>
  <si>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</si>
  <si>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</si>
  <si>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</si>
  <si>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</si>
  <si>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</si>
  <si>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</si>
  <si>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</si>
  <si>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</si>
  <si>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</si>
  <si>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</si>
  <si>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</si>
  <si>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</si>
  <si>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</si>
  <si>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</si>
  <si>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</si>
  <si>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</si>
  <si>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</si>
  <si>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</si>
  <si>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</si>
  <si>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</si>
  <si>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</si>
  <si>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</si>
  <si>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</si>
  <si>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</si>
  <si>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</si>
  <si>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</si>
  <si>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</si>
  <si>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</si>
  <si>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</si>
  <si>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</si>
  <si>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</si>
  <si>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</si>
  <si>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</si>
  <si>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</si>
  <si>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</si>
  <si>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</si>
  <si>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</si>
  <si>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</si>
  <si>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</si>
  <si>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</si>
  <si>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</si>
  <si>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</si>
  <si>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</si>
  <si>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</si>
  <si>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</si>
  <si>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</si>
  <si>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</si>
  <si>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</si>
  <si>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</si>
  <si>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</si>
  <si>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</si>
  <si>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</si>
  <si>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</si>
  <si>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</si>
  <si>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</si>
  <si>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</si>
  <si>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</si>
  <si>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</si>
  <si>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</si>
  <si>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</si>
  <si>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</si>
  <si>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</si>
  <si>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</si>
  <si>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</si>
  <si>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</si>
  <si>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</si>
  <si>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</si>
  <si>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</si>
  <si>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</si>
  <si>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</si>
  <si>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</si>
  <si>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</si>
  <si>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</si>
  <si>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</si>
  <si>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</si>
  <si>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</si>
  <si>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</si>
  <si>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</si>
  <si>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</si>
  <si>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</si>
  <si>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</si>
  <si>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</si>
  <si>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</si>
  <si>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</si>
  <si>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</si>
  <si>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</si>
  <si>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</si>
  <si>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</si>
  <si>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</si>
  <si>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</si>
  <si>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</si>
  <si>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</si>
  <si>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</si>
  <si>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</si>
  <si>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</si>
  <si>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</si>
  <si>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</si>
  <si>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</si>
  <si>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</si>
  <si>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</si>
  <si>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</si>
  <si>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</si>
  <si>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</si>
  <si>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</si>
  <si>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</si>
  <si>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</si>
  <si>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</si>
  <si>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</si>
  <si>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</si>
  <si>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</si>
  <si>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</si>
  <si>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</si>
  <si>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</si>
  <si>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</si>
  <si>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</si>
  <si>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</si>
  <si>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</si>
  <si>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</si>
  <si>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</si>
  <si>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</si>
  <si>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</si>
  <si>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</si>
  <si>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</si>
  <si>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</si>
  <si>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</si>
  <si>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</si>
  <si>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</si>
  <si>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</si>
  <si>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</si>
  <si>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</si>
  <si>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</si>
  <si>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</si>
  <si>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</si>
  <si>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</si>
  <si>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</si>
  <si>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</si>
  <si>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</si>
  <si>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</si>
  <si>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</si>
  <si>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</si>
  <si>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</si>
  <si>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</si>
  <si>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</si>
  <si>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</si>
  <si>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</si>
  <si>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</si>
  <si>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</si>
  <si>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</si>
  <si>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</si>
  <si>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</si>
  <si>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</si>
  <si>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</si>
  <si>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</si>
  <si>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</si>
  <si>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</si>
  <si>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</si>
  <si>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</si>
  <si>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</si>
  <si>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</si>
  <si>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</si>
  <si>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</si>
  <si>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</si>
  <si>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</si>
  <si>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</si>
  <si>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</si>
  <si>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</si>
  <si>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</si>
  <si>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</si>
  <si>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</si>
  <si>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</si>
  <si>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</si>
  <si>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</si>
  <si>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</si>
  <si>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</si>
  <si>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</si>
  <si>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</si>
  <si>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</si>
  <si>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</si>
  <si>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</si>
  <si>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</si>
  <si>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</si>
  <si>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</si>
  <si>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</si>
  <si>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</si>
  <si>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</si>
  <si>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</si>
  <si>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</si>
  <si>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</si>
  <si>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</si>
  <si>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</si>
  <si>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</si>
  <si>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</si>
  <si>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</si>
  <si>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</si>
  <si>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</si>
  <si>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</si>
  <si>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</si>
  <si>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</si>
  <si>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</si>
  <si>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</si>
  <si>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</si>
  <si>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</si>
  <si>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</si>
  <si>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</si>
  <si>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</si>
  <si>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</si>
  <si>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</si>
  <si>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</si>
  <si>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</si>
  <si>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</si>
  <si>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</si>
  <si>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</si>
  <si>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</si>
  <si>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</si>
  <si>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</si>
  <si>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</si>
  <si>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</si>
  <si>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</si>
  <si>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</si>
  <si>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</si>
  <si>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</si>
  <si>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</si>
  <si>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</si>
  <si>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</si>
  <si>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</si>
  <si>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</si>
  <si>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</si>
  <si>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</si>
  <si>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</si>
  <si>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</si>
  <si>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</si>
  <si>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</si>
  <si>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</si>
  <si>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</si>
  <si>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</si>
  <si>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</si>
  <si>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</si>
  <si>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</si>
  <si>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</si>
  <si>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</si>
  <si>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</si>
  <si>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</si>
  <si>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</si>
  <si>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</si>
  <si>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</si>
  <si>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</si>
  <si>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</si>
  <si>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</si>
  <si>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</si>
  <si>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</si>
  <si>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</si>
  <si>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</si>
  <si>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</si>
  <si>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</si>
  <si>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</si>
  <si>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</si>
  <si>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</si>
  <si>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</si>
  <si>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</si>
  <si>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</si>
  <si>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</si>
  <si>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</si>
  <si>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</si>
  <si>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</si>
  <si>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</si>
  <si>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</si>
  <si>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</si>
  <si>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</si>
  <si>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</si>
  <si>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</si>
  <si>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</si>
  <si>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</si>
  <si>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</si>
  <si>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</si>
  <si>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</si>
  <si>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</si>
  <si>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</si>
  <si>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</si>
  <si>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</si>
  <si>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</si>
  <si>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</si>
  <si>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</si>
  <si>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</si>
  <si>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</si>
  <si>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</si>
  <si>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</si>
  <si>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</si>
  <si>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</si>
  <si>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</si>
  <si>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</si>
  <si>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</si>
  <si>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</si>
  <si>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</si>
  <si>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</si>
  <si>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</si>
  <si>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</si>
  <si>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</si>
  <si>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</si>
  <si>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</si>
  <si>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</si>
  <si>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</si>
  <si>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</si>
  <si>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</si>
  <si>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</si>
  <si>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</si>
  <si>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</si>
  <si>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</si>
  <si>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</si>
  <si>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</si>
  <si>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</si>
  <si>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</si>
  <si>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</si>
  <si>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</si>
  <si>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</si>
  <si>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</si>
  <si>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</si>
  <si>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</si>
  <si>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</si>
  <si>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</si>
  <si>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</si>
  <si>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</si>
  <si>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</si>
  <si>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</si>
  <si>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</si>
  <si>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</si>
  <si>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</si>
  <si>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</si>
  <si>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</si>
  <si>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</si>
  <si>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</si>
  <si>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</si>
  <si>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</si>
  <si>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</si>
  <si>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</si>
  <si>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</si>
  <si>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</si>
  <si>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</si>
  <si>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</si>
  <si>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</si>
  <si>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</si>
  <si>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</si>
  <si>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</si>
  <si>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</si>
  <si>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</si>
  <si>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</si>
  <si>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</si>
  <si>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</si>
  <si>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</si>
  <si>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</si>
  <si>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</si>
  <si>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</si>
  <si>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</si>
  <si>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</si>
  <si>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</si>
  <si>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</si>
  <si>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</si>
  <si>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</si>
  <si>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</si>
  <si>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</si>
  <si>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</si>
  <si>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</si>
  <si>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</si>
  <si>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</si>
  <si>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</si>
  <si>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</si>
  <si>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</si>
  <si>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</si>
  <si>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</si>
  <si>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</si>
  <si>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</si>
  <si>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</si>
  <si>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</si>
  <si>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</si>
  <si>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</si>
  <si>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</si>
  <si>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</si>
  <si>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</si>
  <si>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</si>
  <si>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</si>
  <si>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</si>
  <si>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</si>
  <si>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</si>
  <si>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</si>
  <si>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</si>
  <si>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</si>
  <si>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</si>
  <si>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</si>
  <si>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</si>
  <si>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</si>
  <si>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</si>
  <si>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</si>
  <si>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</si>
  <si>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</si>
  <si>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</si>
  <si>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</si>
  <si>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</si>
  <si>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</si>
  <si>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</si>
  <si>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</si>
  <si>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</si>
  <si>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</si>
  <si>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</si>
  <si>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</si>
  <si>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</si>
  <si>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</si>
  <si>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</si>
  <si>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</si>
  <si>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</si>
  <si>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</si>
  <si>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</si>
  <si>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</si>
  <si>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</si>
  <si>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</si>
  <si>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</si>
  <si>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</si>
  <si>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</si>
  <si>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</si>
  <si>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</si>
  <si>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</si>
  <si>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</si>
  <si>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</si>
  <si>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</si>
  <si>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</si>
  <si>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</si>
  <si>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</si>
  <si>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</si>
  <si>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</si>
  <si>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</si>
  <si>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</si>
  <si>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</si>
  <si>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</si>
  <si>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</si>
  <si>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</si>
  <si>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</si>
  <si>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</si>
  <si>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</si>
  <si>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</si>
  <si>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</si>
  <si>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</si>
  <si>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</si>
  <si>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</si>
  <si>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</si>
  <si>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</si>
  <si>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</si>
  <si>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</si>
  <si>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</si>
  <si>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</si>
  <si>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</si>
  <si>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</si>
  <si>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</si>
  <si>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</si>
  <si>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</si>
  <si>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</si>
  <si>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</si>
  <si>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</si>
  <si>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</si>
  <si>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</si>
  <si>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</si>
  <si>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</si>
  <si>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</si>
  <si>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</si>
  <si>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</si>
  <si>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</si>
  <si>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</si>
  <si>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</si>
  <si>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</si>
  <si>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</si>
  <si>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</si>
  <si>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</si>
  <si>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</si>
  <si>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</si>
  <si>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</si>
  <si>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</si>
  <si>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</si>
  <si>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</si>
  <si>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</si>
  <si>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</si>
  <si>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</si>
  <si>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</si>
  <si>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</si>
  <si>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</si>
  <si>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</si>
  <si>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</si>
  <si>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</si>
  <si>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</si>
  <si>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</si>
  <si>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</si>
  <si>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</si>
  <si>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</si>
  <si>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</si>
  <si>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</si>
  <si>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</si>
  <si>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</si>
  <si>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</si>
  <si>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</si>
  <si>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</si>
  <si>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</si>
  <si>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</si>
  <si>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</si>
  <si>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</si>
  <si>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</si>
  <si>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</si>
  <si>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</si>
  <si>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</si>
  <si>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</si>
  <si>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</si>
  <si>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</si>
  <si>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</si>
  <si>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</si>
  <si>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</si>
  <si>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</si>
  <si>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</si>
  <si>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</si>
  <si>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</si>
  <si>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</si>
  <si>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</si>
  <si>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</si>
  <si>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</si>
  <si>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</si>
  <si>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</si>
  <si>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</si>
  <si>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</si>
  <si>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</si>
  <si>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</si>
  <si>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</si>
  <si>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</si>
  <si>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</si>
  <si>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</si>
  <si>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</si>
  <si>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</si>
  <si>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</si>
  <si>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</si>
  <si>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</si>
  <si>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</si>
  <si>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</si>
  <si>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</si>
  <si>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</si>
  <si>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</si>
  <si>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</si>
  <si>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</si>
  <si>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</si>
  <si>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</si>
  <si>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</si>
  <si>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</si>
  <si>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</si>
  <si>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</si>
  <si>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</si>
  <si>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</si>
  <si>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</si>
  <si>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</si>
  <si>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</si>
  <si>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</si>
  <si>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</si>
  <si>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</si>
  <si>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</si>
  <si>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</si>
  <si>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</si>
  <si>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</si>
  <si>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</si>
  <si>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</si>
  <si>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</si>
  <si>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</si>
  <si>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</si>
  <si>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</si>
  <si>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</si>
  <si>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</si>
  <si>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</si>
  <si>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</si>
  <si>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</si>
  <si>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</si>
  <si>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</si>
  <si>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</si>
  <si>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</si>
  <si>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</si>
  <si>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</si>
  <si>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</si>
  <si>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</si>
  <si>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</si>
  <si>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</si>
  <si>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</si>
  <si>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</si>
  <si>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</si>
  <si>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</si>
  <si>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</si>
  <si>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</si>
  <si>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</si>
  <si>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</si>
  <si>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</si>
  <si>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</si>
  <si>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</si>
  <si>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</si>
  <si>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</si>
  <si>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</si>
  <si>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</si>
  <si>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</si>
  <si>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</si>
  <si>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</si>
  <si>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</si>
  <si>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</si>
  <si>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</si>
  <si>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</si>
  <si>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</si>
  <si>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</si>
  <si>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</si>
  <si>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</si>
  <si>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</si>
  <si>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</si>
  <si>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</si>
  <si>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</si>
  <si>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</si>
  <si>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</si>
  <si>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</si>
  <si>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</si>
  <si>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</si>
  <si>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</si>
  <si>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</si>
  <si>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</si>
  <si>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</si>
  <si>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</si>
  <si>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</si>
  <si>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</si>
  <si>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</si>
  <si>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</si>
  <si>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</si>
  <si>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</si>
  <si>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</si>
  <si>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</si>
  <si>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</si>
  <si>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</si>
  <si>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</si>
  <si>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</si>
  <si>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</si>
  <si>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</si>
  <si>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</si>
  <si>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</si>
  <si>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</si>
  <si>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</si>
  <si>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</si>
  <si>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</si>
  <si>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</si>
  <si>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</si>
  <si>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</si>
  <si>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</si>
  <si>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</si>
  <si>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</si>
  <si>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</si>
  <si>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</si>
  <si>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</si>
  <si>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</si>
  <si>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</si>
  <si>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</si>
  <si>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</si>
  <si>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</si>
  <si>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</si>
  <si>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</si>
  <si>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</si>
  <si>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</si>
  <si>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</si>
  <si>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</si>
  <si>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</si>
  <si>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</si>
  <si>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</si>
  <si>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</si>
  <si>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</si>
  <si>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</si>
  <si>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</si>
  <si>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</si>
  <si>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</si>
  <si>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</si>
  <si>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</si>
  <si>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</si>
  <si>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</si>
  <si>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</si>
  <si>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</si>
  <si>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</si>
  <si>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</si>
  <si>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</si>
  <si>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</si>
  <si>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</si>
  <si>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</si>
  <si>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</si>
  <si>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</si>
  <si>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</si>
  <si>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</si>
  <si>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</si>
  <si>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</si>
  <si>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</si>
  <si>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</si>
  <si>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</si>
  <si>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</si>
  <si>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</si>
  <si>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</si>
  <si>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</si>
  <si>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</si>
  <si>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</si>
  <si>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</si>
  <si>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</si>
  <si>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</si>
  <si>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</si>
  <si>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</si>
  <si>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</si>
  <si>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</si>
  <si>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</si>
  <si>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</si>
  <si>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</si>
  <si>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</si>
  <si>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</si>
  <si>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</si>
  <si>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</si>
  <si>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</si>
  <si>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</si>
  <si>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</si>
  <si>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</si>
  <si>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</si>
  <si>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</si>
  <si>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</si>
  <si>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</si>
  <si>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</si>
  <si>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</si>
  <si>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</si>
  <si>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</si>
  <si>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</si>
  <si>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</si>
  <si>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</si>
  <si>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</si>
  <si>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</si>
  <si>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</si>
  <si>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</si>
  <si>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</si>
  <si>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</si>
  <si>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</si>
  <si>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</si>
  <si>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</si>
  <si>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</si>
  <si>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</si>
  <si>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</si>
  <si>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</si>
  <si>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</si>
  <si>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</si>
  <si>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</si>
  <si>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</si>
  <si>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</si>
  <si>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</si>
  <si>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</si>
  <si>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</si>
  <si>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</si>
  <si>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</si>
  <si>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</si>
  <si>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</si>
  <si>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</si>
  <si>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</si>
  <si>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</si>
  <si>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</si>
  <si>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</si>
  <si>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</si>
  <si>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</si>
  <si>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</si>
  <si>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</si>
  <si>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</si>
  <si>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</si>
  <si>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</si>
  <si>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</si>
  <si>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</si>
  <si>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</si>
  <si>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</si>
  <si>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</si>
  <si>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</si>
  <si>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</si>
  <si>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</si>
  <si>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</si>
  <si>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</si>
  <si>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</si>
  <si>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</si>
  <si>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</si>
  <si>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</si>
  <si>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</si>
  <si>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</si>
  <si>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</si>
  <si>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</si>
  <si>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</si>
  <si>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</si>
  <si>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</si>
  <si>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</si>
  <si>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</si>
  <si>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</si>
  <si>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</si>
  <si>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</si>
  <si>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</si>
  <si>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</si>
  <si>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</si>
  <si>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</si>
  <si>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</si>
  <si>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</si>
  <si>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</si>
  <si>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</si>
  <si>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</si>
  <si>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</si>
  <si>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</si>
  <si>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</si>
  <si>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</si>
  <si>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</si>
  <si>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</si>
  <si>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</si>
  <si>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</si>
  <si>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</si>
  <si>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</si>
  <si>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</si>
  <si>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</si>
  <si>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</si>
  <si>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</si>
  <si>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</si>
  <si>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</si>
  <si>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</si>
  <si>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</si>
  <si>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</si>
  <si>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</si>
  <si>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</si>
  <si>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</si>
  <si>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</si>
  <si>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</si>
  <si>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</si>
  <si>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</si>
  <si>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</si>
  <si>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</si>
  <si>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</si>
  <si>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</si>
  <si>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</si>
  <si>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</si>
  <si>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</si>
  <si>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</si>
  <si>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</si>
  <si>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</si>
  <si>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</si>
  <si>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</si>
  <si>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</si>
  <si>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</si>
  <si>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</si>
  <si>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</si>
  <si>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</si>
  <si>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</si>
  <si>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</si>
  <si>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</si>
  <si>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</si>
  <si>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</si>
  <si>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</si>
  <si>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</si>
  <si>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</si>
  <si>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</si>
  <si>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</si>
  <si>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</si>
  <si>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</si>
  <si>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</si>
  <si>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</si>
  <si>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</si>
  <si>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</si>
  <si>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</si>
  <si>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</si>
  <si>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</si>
  <si>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</si>
  <si>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</si>
  <si>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</si>
  <si>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</si>
  <si>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</si>
  <si>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</si>
  <si>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</si>
  <si>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</si>
  <si>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</si>
  <si>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</si>
  <si>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</si>
  <si>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</si>
  <si>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</si>
  <si>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</si>
  <si>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</si>
  <si>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</si>
  <si>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</si>
  <si>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</si>
  <si>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</si>
  <si>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</si>
  <si>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</si>
  <si>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</si>
  <si>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</si>
  <si>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</si>
  <si>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</si>
  <si>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</si>
  <si>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</si>
  <si>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</si>
  <si>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</si>
  <si>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</si>
  <si>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</si>
  <si>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</si>
  <si>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</si>
  <si>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</si>
  <si>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</si>
  <si>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</si>
  <si>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</si>
  <si>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</si>
  <si>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</si>
  <si>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</si>
  <si>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</si>
  <si>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</si>
  <si>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</si>
  <si>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</si>
  <si>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</si>
  <si>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</si>
  <si>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</si>
  <si>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</si>
  <si>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</si>
  <si>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</si>
  <si>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</si>
  <si>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</si>
  <si>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</si>
  <si>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</si>
  <si>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</si>
  <si>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</si>
  <si>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</si>
  <si>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</si>
  <si>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</si>
  <si>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</si>
  <si>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</si>
  <si>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</si>
  <si>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</si>
  <si>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</si>
  <si>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</si>
  <si>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</si>
  <si>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</si>
  <si>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</si>
  <si>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</si>
  <si>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</si>
  <si>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</si>
  <si>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</si>
  <si>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</si>
  <si>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</si>
  <si>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</si>
  <si>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</si>
  <si>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</si>
  <si>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</si>
  <si>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</si>
  <si>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</si>
  <si>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</si>
  <si>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</si>
  <si>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</si>
  <si>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</si>
  <si>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</si>
  <si>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</si>
  <si>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</si>
  <si>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</si>
  <si>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</si>
  <si>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</si>
  <si>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</si>
  <si>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</si>
  <si>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</si>
  <si>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</si>
  <si>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</si>
  <si>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</si>
  <si>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</si>
  <si>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</si>
  <si>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</si>
  <si>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</si>
  <si>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</si>
  <si>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</si>
  <si>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</si>
  <si>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</si>
  <si>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</si>
  <si>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</si>
  <si>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</si>
  <si>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</si>
  <si>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</si>
  <si>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</si>
  <si>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</si>
  <si>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</si>
  <si>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</si>
  <si>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</si>
  <si>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</si>
  <si>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</si>
  <si>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</si>
  <si>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</si>
  <si>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</si>
  <si>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</si>
  <si>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</si>
  <si>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</si>
  <si>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</si>
  <si>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</si>
  <si>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</si>
  <si>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</si>
  <si>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</si>
  <si>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</si>
  <si>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</si>
  <si>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</si>
  <si>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</si>
  <si>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</si>
  <si>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</si>
  <si>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</si>
  <si>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</si>
  <si>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</si>
  <si>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</si>
  <si>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</si>
  <si>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</si>
  <si>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</si>
  <si>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</si>
  <si>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</si>
  <si>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</si>
  <si>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</si>
  <si>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</si>
  <si>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</si>
  <si>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</si>
  <si>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</si>
  <si>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</si>
  <si>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</si>
  <si>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</si>
  <si>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</si>
  <si>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</si>
  <si>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</si>
  <si>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</si>
  <si>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</si>
  <si>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</si>
  <si>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</si>
  <si>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</si>
  <si>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</si>
  <si>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</si>
  <si>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</si>
  <si>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</si>
  <si>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</si>
  <si>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</si>
  <si>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</si>
  <si>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</si>
  <si>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</si>
  <si>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</si>
  <si>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</si>
  <si>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</si>
  <si>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</si>
  <si>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</si>
  <si>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</si>
  <si>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</si>
  <si>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</si>
  <si>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</si>
  <si>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</si>
  <si>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</si>
  <si>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</si>
  <si>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</si>
  <si>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</si>
  <si>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</si>
  <si>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</si>
  <si>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</si>
  <si>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</si>
  <si>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</si>
  <si>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</si>
  <si>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</si>
  <si>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</si>
  <si>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</si>
  <si>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</si>
  <si>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</si>
  <si>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</si>
  <si>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</si>
  <si>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</si>
  <si>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</si>
  <si>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</si>
  <si>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</si>
  <si>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</si>
  <si>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</si>
  <si>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</si>
  <si>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</si>
  <si>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</si>
  <si>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</si>
  <si>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</si>
  <si>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</si>
  <si>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</si>
  <si>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</si>
  <si>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</si>
  <si>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</si>
  <si>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</si>
  <si>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</si>
  <si>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</si>
  <si>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</si>
  <si>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</si>
  <si>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</si>
  <si>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</si>
  <si>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</si>
  <si>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</si>
  <si>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</si>
  <si>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</si>
  <si>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</si>
  <si>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</si>
  <si>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</si>
  <si>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</si>
  <si>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</si>
  <si>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</si>
  <si>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</si>
  <si>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</si>
  <si>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</si>
  <si>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</si>
  <si>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</si>
  <si>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</si>
  <si>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</si>
  <si>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</si>
  <si>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</si>
  <si>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</si>
  <si>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</si>
  <si>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</si>
  <si>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</si>
  <si>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</si>
  <si>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</si>
  <si>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</si>
  <si>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</si>
  <si>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</si>
  <si>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</si>
  <si>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</si>
  <si>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</si>
  <si>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</si>
  <si>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</si>
  <si>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</si>
  <si>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</si>
  <si>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</si>
  <si>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</si>
  <si>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</si>
  <si>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</si>
  <si>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</si>
  <si>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</si>
  <si>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</si>
  <si>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</si>
  <si>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</si>
  <si>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</si>
  <si>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</si>
  <si>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</si>
  <si>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</si>
  <si>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</si>
  <si>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</si>
  <si>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</si>
  <si>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</si>
  <si>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</si>
  <si>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</si>
  <si>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</si>
  <si>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</si>
  <si>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</si>
  <si>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</si>
  <si>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</si>
  <si>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</si>
  <si>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</si>
  <si>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</si>
  <si>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</si>
  <si>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</si>
  <si>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</si>
  <si>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</si>
  <si>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</si>
  <si>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</si>
  <si>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</si>
  <si>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</si>
  <si>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</si>
  <si>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</si>
  <si>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</si>
  <si>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</si>
  <si>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</si>
  <si>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</si>
  <si>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</si>
  <si>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</si>
  <si>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</si>
  <si>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</si>
  <si>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</si>
  <si>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</si>
  <si>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</si>
  <si>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</si>
  <si>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</si>
  <si>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</si>
  <si>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</si>
  <si>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</si>
  <si>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</si>
  <si>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</si>
  <si>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</si>
  <si>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</si>
  <si>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</si>
  <si>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</si>
  <si>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</si>
  <si>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</si>
  <si>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</si>
  <si>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</si>
  <si>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</si>
  <si>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</si>
  <si>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</si>
  <si>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</si>
  <si>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</si>
  <si>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</si>
  <si>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</si>
  <si>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</si>
  <si>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</si>
  <si>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</si>
  <si>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</si>
  <si>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</si>
  <si>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</si>
  <si>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</si>
  <si>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</si>
  <si>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</si>
  <si>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</si>
  <si>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</si>
  <si>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</si>
  <si>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</si>
  <si>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</si>
  <si>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</si>
  <si>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</si>
  <si>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</si>
  <si>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</si>
  <si>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</si>
  <si>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</si>
  <si>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</si>
  <si>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</si>
  <si>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</si>
  <si>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</si>
  <si>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</si>
  <si>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</si>
  <si>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</si>
  <si>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</si>
  <si>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</si>
  <si>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</si>
  <si>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</si>
  <si>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</si>
  <si>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</si>
  <si>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</si>
  <si>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</si>
  <si>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</si>
  <si>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</si>
  <si>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</si>
  <si>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</si>
  <si>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</si>
  <si>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</si>
  <si>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</si>
  <si>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</si>
  <si>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</si>
  <si>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</si>
  <si>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</si>
  <si>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</si>
  <si>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</si>
  <si>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</si>
  <si>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</si>
  <si>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</si>
  <si>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</si>
  <si>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</si>
  <si>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</si>
  <si>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</si>
  <si>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</si>
  <si>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</si>
  <si>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</si>
  <si>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</si>
  <si>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</si>
  <si>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</si>
  <si>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</si>
  <si>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</si>
  <si>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</si>
  <si>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</si>
  <si>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</si>
  <si>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</si>
  <si>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</si>
  <si>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</si>
  <si>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</si>
  <si>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</si>
  <si>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</si>
  <si>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</si>
  <si>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</si>
  <si>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</si>
  <si>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</si>
  <si>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</si>
  <si>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</si>
  <si>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</si>
  <si>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</si>
  <si>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</si>
  <si>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</si>
  <si>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</si>
  <si>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</si>
  <si>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</si>
  <si>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</si>
  <si>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</si>
  <si>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</si>
  <si>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</si>
  <si>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</si>
  <si>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</si>
  <si>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</si>
  <si>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</si>
  <si>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</si>
  <si>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</si>
  <si>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</si>
  <si>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</si>
  <si>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</si>
  <si>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</si>
  <si>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</si>
  <si>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</si>
  <si>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</si>
  <si>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</si>
  <si>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</si>
  <si>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</si>
  <si>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</si>
  <si>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</si>
  <si>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</si>
  <si>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</si>
  <si>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</si>
  <si>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</si>
  <si>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</si>
  <si>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</si>
  <si>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</si>
  <si>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</si>
  <si>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</si>
  <si>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</si>
  <si>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</si>
  <si>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</si>
  <si>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</si>
  <si>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</si>
  <si>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</si>
  <si>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</si>
  <si>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</si>
  <si>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</si>
  <si>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</si>
  <si>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</si>
  <si>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</si>
  <si>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</si>
  <si>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</si>
  <si>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</si>
  <si>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</si>
  <si>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</si>
  <si>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</si>
  <si>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</si>
  <si>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</si>
  <si>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</si>
  <si>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</si>
  <si>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</si>
  <si>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</si>
  <si>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</si>
  <si>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</si>
  <si>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</si>
  <si>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</si>
  <si>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</si>
  <si>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</si>
  <si>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</si>
  <si>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</si>
  <si>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</si>
  <si>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</si>
  <si>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</si>
  <si>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</si>
  <si>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</si>
  <si>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</si>
  <si>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</si>
  <si>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</si>
  <si>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</si>
  <si>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</si>
  <si>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</si>
  <si>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</si>
  <si>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</si>
  <si>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</si>
  <si>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</si>
  <si>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</si>
  <si>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</si>
  <si>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</si>
  <si>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</si>
  <si>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</si>
  <si>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</si>
  <si>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</si>
  <si>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</si>
  <si>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</si>
  <si>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</si>
  <si>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</si>
  <si>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</si>
  <si>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</si>
  <si>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</si>
  <si>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</si>
  <si>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</si>
  <si>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</si>
  <si>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</si>
  <si>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</si>
  <si>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</si>
  <si>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</si>
  <si>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</si>
  <si>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</si>
  <si>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</si>
  <si>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</si>
  <si>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</si>
  <si>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</si>
  <si>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</si>
  <si>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</si>
  <si>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</si>
  <si>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</si>
  <si>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</si>
  <si>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</si>
  <si>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</si>
  <si>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</si>
  <si>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</si>
  <si>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</si>
  <si>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</si>
  <si>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</si>
  <si>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</si>
  <si>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</si>
  <si>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</si>
  <si>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</si>
  <si>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</si>
  <si>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</si>
  <si>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</si>
  <si>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</si>
  <si>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</si>
  <si>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</si>
  <si>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</si>
  <si>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</si>
  <si>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</si>
  <si>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</si>
  <si>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</si>
  <si>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</si>
  <si>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</si>
  <si>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</si>
  <si>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</si>
  <si>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</si>
  <si>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</si>
  <si>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</si>
  <si>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</si>
  <si>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</si>
  <si>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</si>
  <si>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</si>
  <si>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</si>
  <si>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</si>
  <si>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</si>
  <si>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</si>
  <si>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</si>
  <si>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</si>
  <si>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</si>
  <si>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</si>
  <si>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</si>
  <si>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</si>
  <si>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</si>
  <si>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</si>
  <si>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</si>
  <si>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</si>
  <si>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</si>
  <si>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</si>
  <si>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</si>
  <si>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</si>
  <si>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</si>
  <si>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</si>
  <si>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</si>
  <si>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</si>
  <si>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</si>
  <si>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</si>
  <si>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</si>
  <si>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</si>
  <si>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</si>
  <si>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</si>
  <si>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</si>
  <si>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</si>
  <si>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</si>
  <si>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</si>
  <si>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</si>
  <si>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</si>
  <si>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</si>
  <si>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</si>
  <si>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</si>
  <si>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</si>
  <si>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</si>
  <si>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</si>
  <si>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</si>
  <si>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</si>
  <si>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</si>
  <si>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</si>
  <si>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</si>
  <si>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</si>
  <si>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</si>
  <si>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</si>
  <si>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</si>
  <si>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</si>
  <si>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</si>
  <si>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</si>
  <si>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</si>
  <si>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</si>
  <si>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</si>
  <si>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</si>
  <si>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</si>
  <si>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</si>
  <si>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</si>
  <si>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</si>
  <si>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</si>
  <si>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</si>
  <si>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</si>
  <si>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</si>
  <si>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</si>
  <si>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</si>
  <si>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</si>
  <si>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</si>
  <si>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</si>
  <si>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</si>
  <si>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</si>
  <si>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</si>
  <si>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</si>
  <si>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</si>
  <si>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</si>
  <si>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</si>
  <si>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</si>
  <si>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</si>
  <si>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</si>
  <si>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</si>
  <si>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</si>
  <si>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</si>
  <si>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</si>
  <si>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</si>
  <si>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</si>
  <si>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</si>
  <si>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</si>
  <si>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</si>
  <si>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</si>
  <si>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</si>
  <si>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</si>
  <si>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</si>
  <si>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</si>
  <si>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</si>
  <si>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</si>
  <si>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</si>
  <si>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</si>
  <si>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</si>
  <si>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</si>
  <si>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</si>
  <si>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</si>
  <si>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</si>
  <si>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</si>
  <si>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</si>
  <si>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</si>
  <si>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</si>
  <si>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</si>
  <si>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</si>
  <si>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</si>
  <si>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</si>
  <si>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</si>
  <si>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</si>
  <si>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</si>
  <si>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</si>
  <si>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</si>
  <si>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</si>
  <si>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</si>
  <si>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</si>
  <si>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</si>
  <si>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</si>
  <si>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</si>
  <si>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</si>
  <si>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</si>
  <si>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</si>
  <si>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</si>
  <si>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</si>
  <si>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</si>
  <si>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</si>
  <si>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</si>
  <si>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</si>
  <si>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</si>
  <si>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</si>
  <si>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</si>
  <si>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</si>
  <si>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</si>
  <si>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</si>
  <si>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</si>
  <si>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</si>
  <si>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</si>
  <si>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</si>
  <si>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</si>
  <si>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</si>
  <si>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</si>
  <si>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</si>
  <si>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</si>
  <si>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</si>
  <si>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</si>
  <si>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</si>
  <si>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</si>
  <si>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</si>
  <si>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</si>
  <si>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</si>
  <si>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</si>
  <si>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</si>
  <si>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</si>
  <si>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</si>
  <si>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</si>
  <si>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</si>
  <si>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</si>
  <si>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</si>
  <si>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</si>
  <si>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</si>
  <si>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</si>
  <si>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</si>
  <si>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</si>
  <si>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</si>
  <si>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</si>
  <si>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</si>
  <si>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</si>
  <si>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</si>
  <si>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</si>
  <si>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</si>
  <si>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</si>
  <si>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</si>
  <si>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</si>
  <si>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</si>
  <si>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</si>
  <si>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</si>
  <si>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</si>
  <si>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</si>
  <si>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</si>
  <si>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</si>
  <si>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</si>
  <si>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</si>
  <si>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</si>
  <si>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</si>
  <si>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</si>
  <si>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</si>
  <si>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</si>
  <si>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</si>
  <si>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</si>
  <si>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</si>
  <si>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</si>
  <si>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</si>
  <si>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</si>
  <si>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</si>
  <si>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</si>
  <si>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</si>
  <si>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</si>
  <si>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</si>
  <si>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</si>
  <si>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</si>
  <si>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</si>
  <si>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</si>
  <si>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</si>
  <si>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</si>
  <si>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</si>
  <si>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</si>
  <si>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</si>
  <si>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</si>
  <si>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</si>
  <si>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</si>
  <si>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</si>
  <si>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</si>
  <si>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</si>
  <si>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</si>
  <si>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</si>
  <si>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</si>
  <si>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</si>
  <si>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</si>
  <si>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</si>
  <si>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</si>
  <si>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</si>
  <si>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</si>
  <si>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</si>
  <si>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</si>
  <si>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</si>
  <si>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</si>
  <si>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</si>
  <si>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</si>
  <si>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</si>
  <si>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</si>
  <si>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</si>
  <si>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</si>
  <si>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</si>
  <si>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</si>
  <si>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</si>
  <si>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</si>
  <si>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</si>
  <si>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</si>
  <si>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</si>
  <si>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</si>
  <si>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</si>
  <si>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</si>
  <si>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</si>
  <si>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</si>
  <si>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</si>
  <si>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</si>
  <si>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</si>
  <si>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</si>
  <si>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</si>
  <si>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</si>
  <si>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</si>
  <si>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</si>
  <si>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</si>
  <si>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</si>
  <si>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</si>
  <si>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</si>
  <si>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</si>
  <si>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</si>
  <si>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</si>
  <si>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</si>
  <si>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</si>
  <si>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</si>
  <si>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</si>
  <si>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</si>
  <si>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</si>
  <si>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</si>
  <si>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</si>
  <si>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</si>
  <si>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</si>
  <si>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</si>
  <si>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</si>
  <si>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</si>
  <si>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</si>
  <si>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</si>
  <si>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</si>
  <si>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</si>
  <si>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</si>
  <si>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</si>
  <si>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</si>
  <si>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</si>
  <si>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</si>
  <si>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</si>
  <si>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</si>
  <si>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</si>
  <si>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</si>
  <si>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</si>
  <si>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</si>
  <si>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</si>
  <si>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</si>
  <si>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</si>
  <si>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</si>
  <si>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</si>
  <si>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</si>
  <si>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</si>
  <si>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</si>
  <si>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</si>
  <si>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</si>
  <si>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</si>
  <si>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</si>
  <si>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</si>
  <si>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</si>
  <si>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</si>
  <si>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</si>
  <si>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</si>
  <si>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</si>
  <si>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</si>
  <si>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</si>
  <si>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</si>
  <si>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</si>
  <si>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</si>
  <si>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</si>
  <si>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</si>
  <si>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</si>
  <si>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</si>
  <si>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</si>
  <si>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</si>
  <si>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</si>
  <si>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</si>
  <si>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</si>
  <si>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</si>
  <si>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</si>
  <si>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</si>
  <si>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</si>
  <si>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</si>
  <si>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</si>
  <si>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</si>
  <si>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</si>
  <si>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</si>
  <si>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</si>
  <si>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</si>
  <si>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</si>
  <si>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</si>
  <si>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</si>
  <si>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</si>
  <si>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</si>
  <si>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</si>
  <si>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</si>
  <si>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</si>
  <si>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</si>
  <si>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</si>
  <si>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</si>
  <si>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</si>
  <si>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</si>
  <si>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</si>
  <si>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</si>
  <si>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</si>
  <si>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</si>
  <si>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</si>
  <si>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</si>
  <si>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</si>
  <si>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</si>
  <si>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</si>
  <si>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</si>
  <si>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</si>
  <si>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</si>
  <si>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</si>
  <si>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</si>
  <si>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</si>
  <si>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</si>
  <si>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</si>
  <si>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</si>
  <si>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</si>
  <si>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</si>
  <si>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</si>
  <si>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</si>
  <si>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</si>
  <si>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</si>
  <si>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</si>
  <si>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</si>
  <si>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</si>
  <si>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</si>
  <si>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</si>
  <si>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</si>
  <si>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</si>
  <si>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</si>
  <si>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</si>
  <si>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</si>
  <si>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</si>
  <si>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</si>
  <si>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</si>
  <si>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</si>
  <si>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</si>
  <si>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</si>
  <si>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</si>
  <si>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</si>
  <si>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</si>
  <si>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</si>
  <si>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</si>
  <si>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</si>
  <si>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</si>
  <si>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</si>
  <si>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</si>
  <si>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</si>
  <si>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</si>
  <si>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</si>
  <si>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</si>
  <si>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</si>
  <si>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</si>
  <si>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</si>
  <si>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</si>
  <si>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</si>
  <si>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</si>
  <si>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</si>
  <si>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</si>
  <si>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</si>
  <si>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</si>
  <si>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</si>
  <si>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</si>
  <si>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</si>
  <si>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</si>
  <si>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</si>
  <si>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</si>
  <si>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</si>
  <si>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</si>
  <si>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</si>
  <si>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</si>
  <si>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</si>
  <si>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</si>
  <si>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</si>
  <si>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</si>
  <si>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</si>
  <si>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</si>
  <si>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</si>
  <si>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</si>
  <si>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</si>
  <si>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</si>
  <si>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</si>
  <si>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</si>
  <si>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</si>
  <si>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</si>
  <si>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</si>
  <si>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</si>
  <si>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</si>
  <si>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</si>
  <si>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</si>
  <si>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</si>
  <si>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</si>
  <si>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</si>
  <si>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</si>
  <si>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</si>
  <si>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</si>
  <si>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</si>
  <si>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</si>
  <si>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</si>
  <si>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</si>
  <si>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</si>
  <si>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</si>
  <si>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</si>
  <si>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</si>
  <si>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</si>
  <si>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</si>
  <si>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</si>
  <si>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</si>
  <si>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</si>
  <si>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</si>
  <si>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</si>
  <si>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</si>
  <si>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</si>
  <si>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</si>
  <si>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</si>
  <si>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</si>
  <si>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</si>
  <si>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</si>
  <si>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</si>
  <si>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</si>
  <si>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</si>
  <si>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</si>
  <si>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</si>
  <si>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</si>
  <si>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</si>
  <si>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</si>
  <si>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</si>
  <si>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</si>
  <si>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</si>
  <si>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</si>
  <si>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</si>
  <si>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</si>
  <si>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</si>
  <si>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</si>
  <si>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</si>
  <si>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</si>
  <si>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</si>
  <si>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</si>
  <si>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</si>
  <si>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</si>
  <si>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</si>
  <si>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</si>
  <si>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</si>
  <si>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</si>
  <si>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</si>
  <si>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</si>
  <si>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</si>
  <si>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</si>
  <si>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</si>
  <si>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</si>
  <si>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</si>
  <si>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</si>
  <si>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</si>
  <si>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</si>
  <si>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</si>
  <si>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</si>
  <si>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</si>
  <si>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</si>
  <si>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</si>
  <si>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</si>
  <si>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</si>
  <si>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</si>
  <si>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</si>
  <si>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</si>
  <si>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</si>
  <si>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</si>
  <si>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</si>
  <si>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</si>
  <si>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</si>
  <si>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</si>
  <si>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</si>
  <si>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</si>
  <si>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</si>
  <si>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</si>
  <si>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</si>
  <si>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</si>
  <si>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</si>
  <si>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</si>
  <si>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</si>
  <si>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</si>
  <si>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</si>
  <si>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</si>
  <si>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</si>
  <si>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</si>
  <si>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</si>
  <si>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</si>
  <si>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</si>
  <si>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</si>
  <si>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</si>
  <si>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</si>
  <si>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</si>
  <si>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</si>
  <si>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</si>
  <si>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</si>
  <si>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</si>
  <si>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</si>
  <si>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</si>
  <si>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</si>
  <si>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</si>
  <si>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</si>
  <si>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</si>
  <si>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</si>
  <si>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</si>
  <si>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</si>
  <si>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</si>
  <si>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</si>
  <si>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</si>
  <si>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</si>
  <si>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</si>
  <si>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</si>
  <si>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</si>
  <si>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</si>
  <si>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</si>
  <si>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</si>
  <si>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</si>
  <si>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</si>
  <si>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</si>
  <si>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</si>
  <si>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</si>
  <si>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</si>
  <si>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</si>
  <si>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</si>
  <si>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</si>
  <si>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</si>
  <si>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</si>
  <si>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</si>
  <si>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</si>
  <si>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</si>
  <si>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</si>
  <si>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</si>
  <si>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</si>
  <si>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</si>
  <si>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</si>
  <si>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</si>
  <si>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</si>
  <si>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</si>
  <si>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</si>
  <si>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</si>
  <si>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</si>
  <si>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</si>
  <si>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</si>
  <si>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</si>
  <si>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</si>
  <si>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</si>
  <si>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</si>
  <si>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</si>
  <si>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</si>
  <si>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</si>
  <si>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</si>
  <si>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</si>
  <si>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</si>
  <si>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</si>
  <si>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</si>
  <si>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</si>
  <si>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</si>
  <si>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</si>
  <si>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</si>
  <si>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</si>
  <si>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</si>
  <si>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</si>
  <si>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</si>
  <si>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</si>
  <si>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</si>
  <si>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</si>
  <si>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</si>
  <si>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</si>
  <si>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</si>
  <si>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</si>
  <si>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</si>
  <si>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</si>
  <si>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</si>
  <si>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</si>
  <si>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</si>
  <si>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</si>
  <si>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</si>
  <si>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</si>
  <si>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</si>
  <si>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</si>
  <si>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</si>
  <si>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</si>
  <si>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</si>
  <si>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</si>
  <si>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</si>
  <si>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</si>
  <si>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</si>
  <si>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</si>
  <si>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</si>
  <si>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</si>
  <si>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</si>
  <si>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</si>
  <si>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</si>
  <si>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</si>
  <si>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</si>
  <si>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</si>
  <si>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</si>
  <si>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</si>
  <si>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</si>
  <si>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</si>
  <si>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</si>
  <si>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</si>
  <si>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</si>
  <si>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</si>
  <si>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</si>
  <si>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</si>
  <si>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</si>
  <si>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</si>
  <si>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</si>
  <si>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</si>
  <si>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</si>
  <si>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</si>
  <si>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</si>
  <si>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</si>
  <si>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</si>
  <si>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</si>
  <si>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</si>
  <si>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</si>
  <si>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</si>
  <si>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</si>
  <si>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</si>
  <si>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</si>
  <si>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</si>
  <si>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</si>
  <si>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</si>
  <si>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</si>
  <si>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</si>
  <si>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</si>
  <si>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</si>
  <si>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</si>
  <si>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</si>
  <si>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</si>
  <si>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</si>
  <si>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</si>
  <si>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</si>
  <si>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</si>
  <si>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</si>
  <si>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</si>
  <si>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</si>
  <si>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</si>
  <si>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</si>
  <si>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</si>
  <si>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</si>
  <si>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</si>
  <si>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</si>
  <si>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</si>
  <si>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</si>
  <si>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</si>
  <si>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</si>
  <si>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</si>
  <si>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</si>
  <si>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</si>
  <si>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</si>
  <si>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</si>
  <si>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</si>
  <si>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</si>
  <si>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</si>
  <si>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</si>
  <si>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</si>
  <si>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</si>
  <si>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</si>
  <si>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</si>
  <si>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</si>
  <si>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</si>
  <si>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</si>
  <si>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</si>
  <si>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</si>
  <si>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</si>
  <si>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</si>
  <si>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</si>
  <si>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</si>
  <si>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</si>
  <si>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</si>
  <si>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</si>
  <si>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</si>
  <si>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</si>
  <si>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</si>
  <si>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</si>
  <si>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</si>
  <si>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</si>
  <si>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</si>
  <si>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</si>
  <si>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</si>
  <si>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</si>
  <si>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</si>
  <si>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</si>
  <si>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</si>
  <si>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</si>
  <si>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</si>
  <si>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</si>
  <si>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</si>
  <si>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</si>
  <si>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</si>
  <si>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</si>
  <si>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</si>
  <si>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</si>
  <si>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</si>
  <si>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</si>
  <si>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</si>
  <si>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</si>
  <si>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</si>
  <si>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</si>
  <si>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</si>
  <si>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</si>
  <si>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</si>
  <si>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</si>
  <si>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</si>
  <si>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</si>
  <si>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</si>
  <si>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</si>
  <si>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</si>
  <si>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</si>
  <si>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</si>
  <si>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</si>
  <si>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</si>
  <si>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</si>
  <si>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</si>
  <si>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</si>
  <si>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</si>
  <si>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</si>
  <si>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</si>
  <si>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</si>
  <si>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</si>
  <si>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</si>
  <si>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</si>
  <si>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</si>
  <si>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</si>
  <si>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</si>
  <si>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</si>
  <si>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</si>
  <si>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</si>
  <si>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</si>
  <si>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</si>
  <si>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</si>
  <si>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</si>
  <si>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</si>
  <si>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</si>
  <si>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</si>
  <si>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</si>
  <si>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</si>
  <si>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</si>
  <si>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</si>
  <si>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</si>
  <si>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</si>
  <si>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</si>
  <si>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</si>
  <si>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</si>
  <si>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</si>
  <si>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</si>
  <si>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</si>
  <si>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</si>
  <si>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</si>
  <si>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</si>
  <si>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</si>
  <si>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</si>
  <si>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</si>
  <si>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</si>
  <si>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</si>
  <si>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</si>
  <si>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</si>
  <si>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</si>
  <si>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</si>
  <si>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</si>
  <si>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</si>
  <si>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</si>
  <si>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</si>
  <si>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</si>
  <si>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</si>
  <si>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</si>
  <si>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</si>
  <si>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</si>
  <si>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</si>
  <si>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</si>
  <si>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</si>
  <si>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</si>
  <si>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</si>
  <si>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</si>
  <si>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</si>
  <si>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</si>
  <si>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</si>
  <si>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</si>
  <si>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</si>
  <si>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</si>
  <si>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</si>
  <si>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</si>
  <si>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</si>
  <si>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</si>
  <si>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</si>
  <si>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</si>
  <si>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</si>
  <si>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</si>
  <si>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</si>
  <si>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</si>
  <si>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</si>
  <si>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</si>
  <si>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</si>
  <si>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</si>
  <si>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</si>
  <si>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</si>
  <si>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</si>
  <si>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</si>
  <si>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</si>
  <si>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</si>
  <si>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</si>
  <si>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</si>
  <si>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</si>
  <si>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</si>
  <si>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</si>
  <si>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</si>
  <si>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</si>
  <si>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</si>
  <si>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</si>
  <si>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</si>
  <si>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</si>
  <si>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</si>
  <si>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</si>
  <si>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</si>
  <si>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</si>
  <si>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</si>
  <si>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</si>
  <si>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</si>
  <si>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</si>
  <si>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</si>
  <si>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</si>
  <si>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</si>
  <si>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</si>
  <si>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</si>
  <si>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</si>
  <si>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</si>
  <si>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</si>
  <si>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</si>
  <si>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</si>
  <si>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</si>
  <si>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</si>
  <si>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</si>
  <si>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</si>
  <si>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</si>
  <si>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</si>
  <si>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</si>
  <si>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</si>
  <si>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</si>
  <si>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</si>
  <si>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</si>
  <si>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</si>
  <si>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</si>
  <si>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</si>
  <si>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</si>
  <si>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</si>
  <si>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</si>
  <si>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</si>
  <si>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</si>
  <si>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</si>
  <si>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</si>
  <si>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</si>
  <si>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</si>
  <si>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</si>
  <si>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</si>
  <si>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</si>
  <si>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</si>
  <si>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</si>
  <si>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</si>
  <si>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</si>
  <si>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</si>
  <si>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</si>
  <si>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</si>
  <si>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</si>
  <si>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</si>
  <si>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</si>
  <si>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</si>
  <si>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</si>
  <si>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</si>
  <si>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</si>
  <si>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</si>
  <si>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</si>
  <si>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</si>
  <si>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</si>
  <si>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</si>
  <si>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</si>
  <si>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</si>
  <si>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</si>
  <si>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</si>
  <si>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</si>
  <si>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</si>
  <si>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</si>
  <si>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</si>
  <si>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</si>
  <si>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</si>
  <si>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</si>
  <si>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</si>
  <si>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</si>
  <si>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</si>
  <si>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</si>
  <si>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</si>
  <si>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</si>
  <si>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</si>
  <si>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</si>
  <si>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</si>
  <si>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</si>
  <si>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</si>
  <si>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</si>
  <si>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</si>
  <si>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</si>
  <si>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</si>
  <si>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</si>
  <si>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</si>
  <si>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</si>
  <si>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</si>
  <si>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</si>
  <si>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</si>
  <si>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</si>
  <si>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</si>
  <si>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</si>
  <si>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</si>
  <si>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</si>
  <si>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</si>
  <si>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</si>
  <si>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</si>
  <si>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</si>
  <si>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</si>
  <si>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</si>
  <si>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</si>
  <si>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</si>
  <si>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</si>
  <si>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</si>
  <si>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</si>
  <si>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</si>
  <si>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</si>
  <si>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</si>
  <si>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</si>
  <si>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</si>
  <si>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</si>
  <si>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</si>
  <si>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</si>
  <si>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</si>
  <si>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</si>
  <si>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</si>
  <si>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</si>
  <si>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</si>
  <si>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</si>
  <si>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</si>
  <si>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</si>
  <si>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</si>
  <si>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</si>
  <si>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</si>
  <si>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</si>
  <si>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</si>
  <si>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</si>
  <si>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</si>
  <si>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</si>
  <si>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</si>
  <si>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</si>
  <si>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</si>
  <si>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</si>
  <si>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</si>
  <si>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</si>
  <si>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</si>
  <si>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</si>
  <si>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</si>
  <si>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</si>
  <si>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</si>
  <si>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</si>
  <si>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</si>
  <si>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</si>
  <si>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</si>
  <si>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</si>
  <si>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</si>
  <si>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</si>
  <si>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</si>
  <si>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</si>
  <si>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</si>
  <si>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</si>
  <si>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</si>
  <si>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</si>
  <si>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</si>
  <si>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</si>
  <si>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</si>
  <si>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</si>
  <si>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</si>
  <si>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</si>
  <si>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</si>
  <si>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</si>
  <si>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</si>
  <si>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</si>
  <si>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</si>
  <si>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</si>
  <si>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</si>
  <si>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</si>
  <si>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</si>
  <si>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</si>
  <si>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</si>
  <si>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</si>
  <si>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</si>
  <si>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</si>
  <si>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</si>
  <si>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</si>
  <si>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</si>
  <si>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</si>
  <si>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</si>
  <si>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</si>
  <si>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</si>
  <si>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</si>
  <si>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</si>
  <si>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</si>
  <si>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</si>
  <si>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</si>
  <si>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</si>
  <si>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</si>
  <si>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</si>
  <si>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</si>
  <si>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</si>
  <si>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</si>
  <si>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</si>
  <si>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</si>
  <si>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</si>
  <si>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</si>
  <si>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</si>
  <si>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</si>
  <si>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</si>
  <si>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</si>
  <si>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</si>
  <si>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</si>
  <si>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</si>
  <si>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</si>
  <si>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</si>
  <si>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</si>
  <si>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</si>
  <si>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</si>
  <si>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</si>
  <si>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</si>
  <si>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</si>
  <si>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</si>
  <si>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</si>
  <si>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</si>
  <si>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</si>
  <si>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</si>
  <si>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</si>
  <si>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</si>
  <si>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</si>
  <si>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</si>
  <si>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</si>
  <si>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</si>
  <si>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</si>
  <si>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</si>
  <si>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</si>
  <si>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</si>
  <si>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</si>
  <si>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</si>
  <si>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</si>
  <si>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</si>
  <si>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</si>
  <si>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</si>
  <si>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</si>
  <si>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</si>
  <si>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</si>
  <si>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</si>
  <si>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</si>
  <si>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</si>
  <si>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</si>
  <si>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</si>
  <si>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</si>
  <si>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</si>
  <si>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</si>
  <si>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</si>
  <si>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</si>
  <si>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</si>
  <si>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</si>
  <si>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</si>
  <si>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</si>
  <si>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</si>
  <si>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</si>
  <si>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</si>
  <si>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</si>
  <si>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</si>
  <si>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</si>
  <si>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</si>
  <si>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</si>
  <si>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</si>
  <si>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</si>
  <si>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</si>
  <si>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</si>
  <si>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</si>
  <si>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</si>
  <si>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</si>
  <si>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</si>
  <si>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</si>
  <si>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</si>
  <si>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</si>
  <si>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</si>
  <si>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</si>
  <si>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</si>
  <si>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</si>
  <si>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</si>
  <si>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</si>
  <si>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</si>
  <si>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</si>
  <si>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</si>
  <si>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</si>
  <si>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</si>
  <si>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</si>
  <si>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</si>
  <si>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</si>
  <si>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</si>
  <si>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</si>
  <si>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</si>
  <si>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</si>
  <si>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</si>
  <si>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</si>
  <si>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</si>
  <si>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</si>
  <si>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</si>
  <si>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</si>
  <si>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</si>
  <si>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</si>
  <si>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</si>
  <si>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</si>
  <si>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</si>
  <si>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</si>
  <si>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</si>
  <si>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</si>
  <si>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</si>
  <si>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</si>
  <si>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</si>
  <si>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</si>
  <si>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</si>
  <si>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</si>
  <si>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</si>
  <si>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</si>
  <si>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</si>
  <si>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</si>
  <si>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</si>
  <si>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</si>
  <si>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</si>
  <si>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</si>
  <si>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</si>
  <si>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</si>
  <si>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</si>
  <si>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</si>
  <si>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</si>
  <si>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</si>
  <si>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</si>
  <si>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</si>
  <si>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</si>
  <si>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</si>
  <si>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</si>
  <si>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</si>
  <si>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</si>
  <si>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</si>
  <si>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</si>
  <si>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</si>
  <si>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</si>
  <si>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</si>
  <si>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</si>
  <si>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</si>
  <si>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</si>
  <si>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</si>
  <si>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</si>
  <si>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</si>
  <si>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</si>
  <si>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</si>
  <si>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</si>
  <si>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</si>
  <si>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</si>
  <si>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</si>
  <si>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</si>
  <si>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</si>
  <si>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</si>
  <si>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</si>
  <si>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</si>
  <si>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</si>
  <si>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</si>
  <si>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</si>
  <si>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</si>
  <si>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</si>
  <si>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</si>
  <si>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</si>
  <si>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</si>
  <si>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</si>
  <si>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</si>
  <si>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</si>
  <si>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</si>
  <si>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</si>
  <si>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</si>
  <si>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</si>
  <si>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</si>
  <si>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</si>
  <si>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</si>
  <si>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</si>
  <si>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</si>
  <si>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</si>
  <si>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</si>
  <si>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</si>
  <si>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</si>
  <si>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</si>
  <si>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</si>
  <si>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</si>
  <si>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</si>
  <si>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</si>
  <si>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</si>
  <si>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</si>
  <si>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</si>
  <si>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</si>
  <si>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</si>
  <si>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</si>
  <si>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</si>
  <si>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</si>
  <si>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</si>
  <si>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</si>
  <si>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</si>
  <si>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</si>
  <si>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</si>
  <si>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</si>
  <si>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</si>
  <si>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</si>
  <si>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</si>
  <si>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</si>
  <si>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</si>
  <si>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</si>
  <si>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</si>
  <si>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</si>
  <si>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</si>
  <si>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</si>
  <si>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</si>
  <si>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</si>
  <si>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</si>
  <si>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</si>
  <si>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</si>
  <si>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</si>
  <si>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</si>
  <si>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</si>
  <si>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</si>
  <si>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</si>
  <si>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</si>
  <si>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</si>
  <si>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</si>
  <si>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</si>
  <si>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</si>
  <si>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</si>
  <si>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</si>
  <si>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</si>
  <si>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</si>
  <si>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</si>
  <si>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</si>
  <si>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</si>
  <si>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</si>
  <si>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</si>
  <si>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</si>
  <si>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</si>
  <si>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</si>
  <si>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</si>
  <si>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</si>
  <si>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</si>
  <si>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</si>
  <si>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</si>
  <si>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</si>
  <si>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</si>
  <si>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</si>
  <si>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</si>
  <si>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</si>
  <si>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</si>
  <si>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</si>
  <si>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</si>
  <si>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</si>
  <si>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</si>
  <si>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</si>
  <si>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</si>
  <si>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</si>
  <si>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</si>
  <si>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</si>
  <si>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</si>
  <si>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</si>
  <si>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</si>
  <si>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</si>
  <si>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</si>
  <si>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</si>
  <si>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</si>
  <si>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</si>
  <si>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</si>
  <si>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</si>
  <si>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</si>
  <si>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</si>
  <si>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</si>
  <si>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</si>
  <si>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</si>
  <si>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</si>
  <si>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</si>
  <si>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</si>
  <si>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</si>
  <si>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</si>
  <si>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</si>
  <si>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</si>
  <si>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</si>
  <si>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</si>
  <si>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</si>
  <si>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</si>
  <si>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</si>
  <si>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</si>
  <si>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</si>
  <si>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</si>
  <si>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</si>
  <si>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</si>
  <si>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</si>
  <si>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</si>
  <si>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</si>
  <si>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</si>
  <si>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</si>
  <si>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</si>
  <si>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</si>
  <si>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</si>
  <si>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</si>
  <si>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</si>
  <si>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</si>
  <si>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</si>
  <si>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</si>
  <si>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</si>
  <si>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</si>
  <si>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</si>
  <si>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</si>
  <si>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</si>
  <si>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</si>
  <si>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</si>
  <si>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</si>
  <si>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</si>
  <si>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</si>
  <si>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</si>
  <si>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</si>
  <si>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</si>
  <si>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</si>
  <si>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</si>
  <si>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</si>
  <si>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</si>
  <si>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</si>
  <si>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</si>
  <si>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</si>
  <si>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</si>
  <si>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</si>
  <si>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</si>
  <si>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</si>
  <si>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</si>
  <si>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</si>
  <si>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</si>
  <si>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</si>
  <si>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</si>
  <si>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</si>
  <si>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</si>
  <si>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</si>
  <si>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</si>
  <si>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</si>
  <si>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</si>
  <si>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</si>
  <si>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</si>
  <si>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</si>
  <si>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</si>
  <si>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</si>
  <si>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</si>
  <si>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</si>
  <si>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</si>
  <si>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</si>
  <si>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</si>
  <si>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</si>
  <si>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</si>
  <si>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</si>
  <si>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</si>
  <si>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</si>
  <si>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</si>
  <si>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</si>
  <si>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</si>
  <si>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</si>
  <si>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</si>
  <si>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</si>
  <si>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</si>
  <si>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</si>
  <si>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</si>
  <si>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</si>
  <si>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</si>
  <si>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</si>
  <si>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</si>
  <si>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</si>
  <si>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</si>
  <si>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</si>
  <si>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</si>
  <si>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</si>
  <si>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</si>
  <si>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</si>
  <si>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</si>
  <si>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</si>
  <si>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</si>
  <si>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</si>
  <si>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</si>
  <si>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</si>
  <si>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</si>
  <si>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</si>
  <si>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</si>
  <si>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</si>
  <si>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</si>
  <si>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</si>
  <si>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</si>
  <si>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</si>
  <si>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</si>
  <si>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</si>
  <si>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</si>
  <si>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</si>
  <si>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</si>
  <si>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</si>
  <si>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</si>
  <si>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</si>
  <si>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</si>
  <si>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</si>
  <si>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</si>
  <si>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</si>
  <si>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</si>
  <si>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</si>
  <si>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</si>
  <si>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</si>
  <si>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</si>
  <si>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</si>
  <si>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</si>
  <si>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</si>
  <si>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</si>
  <si>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</si>
  <si>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</si>
  <si>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</si>
  <si>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</si>
  <si>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</si>
  <si>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</si>
  <si>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</si>
  <si>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</si>
  <si>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</si>
  <si>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</si>
  <si>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</si>
  <si>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</si>
  <si>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</si>
  <si>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</si>
  <si>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</si>
  <si>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</si>
  <si>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</si>
  <si>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</si>
  <si>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</si>
  <si>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</si>
  <si>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</si>
  <si>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</si>
  <si>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</si>
  <si>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</si>
  <si>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</si>
  <si>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</si>
  <si>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</si>
  <si>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</si>
  <si>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</si>
  <si>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</si>
  <si>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</si>
  <si>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</si>
  <si>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</si>
  <si>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</si>
  <si>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</si>
  <si>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</si>
  <si>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</si>
  <si>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</si>
  <si>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</si>
  <si>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</si>
  <si>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</si>
  <si>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</si>
  <si>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</si>
  <si>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</si>
  <si>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</si>
  <si>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</si>
  <si>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</si>
  <si>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</si>
  <si>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</si>
  <si>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</si>
  <si>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</si>
  <si>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</si>
  <si>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</si>
  <si>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</si>
  <si>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</si>
  <si>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</si>
  <si>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</si>
  <si>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</si>
  <si>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</si>
  <si>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</si>
  <si>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</si>
  <si>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</si>
  <si>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</si>
  <si>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</si>
  <si>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</si>
  <si>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</si>
  <si>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</si>
  <si>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</si>
  <si>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</si>
  <si>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</si>
  <si>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</si>
  <si>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</si>
  <si>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</si>
  <si>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</si>
  <si>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</si>
  <si>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</si>
  <si>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</si>
  <si>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</si>
  <si>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</si>
  <si>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</si>
  <si>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</si>
  <si>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</si>
  <si>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</si>
  <si>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</si>
  <si>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</si>
  <si>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</si>
  <si>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</si>
  <si>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</si>
  <si>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</si>
  <si>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</si>
  <si>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</si>
  <si>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</si>
  <si>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</si>
  <si>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</si>
  <si>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</si>
  <si>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</si>
  <si>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</si>
  <si>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</si>
  <si>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</si>
  <si>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</si>
  <si>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</si>
  <si>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</si>
  <si>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</si>
  <si>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</si>
  <si>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</si>
  <si>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</si>
  <si>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</si>
  <si>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</si>
  <si>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</si>
  <si>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</si>
  <si>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</si>
  <si>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</si>
  <si>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</si>
  <si>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</si>
  <si>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</si>
  <si>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</si>
  <si>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</si>
  <si>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</si>
  <si>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</si>
  <si>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</si>
  <si>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</si>
  <si>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</si>
  <si>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</si>
  <si>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</si>
  <si>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</si>
  <si>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</si>
  <si>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</si>
  <si>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</si>
  <si>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</si>
  <si>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</si>
  <si>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</si>
  <si>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</si>
  <si>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</si>
  <si>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</si>
  <si>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</si>
  <si>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</si>
  <si>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</si>
  <si>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</si>
  <si>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</si>
  <si>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</si>
  <si>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</si>
  <si>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</si>
  <si>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</si>
  <si>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</si>
  <si>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</si>
  <si>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</si>
  <si>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</si>
  <si>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</si>
  <si>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</si>
  <si>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</si>
  <si>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</si>
  <si>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</si>
  <si>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</si>
  <si>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</si>
  <si>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</si>
  <si>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</si>
  <si>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</si>
  <si>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</si>
  <si>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</si>
  <si>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</si>
  <si>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</si>
  <si>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</si>
  <si>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</si>
  <si>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</si>
  <si>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</si>
  <si>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</si>
  <si>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</si>
  <si>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</si>
  <si>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</si>
  <si>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</si>
  <si>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</si>
  <si>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</si>
  <si>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</si>
  <si>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</si>
  <si>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</si>
  <si>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</si>
  <si>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</si>
  <si>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</si>
  <si>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</si>
  <si>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</si>
  <si>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</si>
  <si>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</si>
  <si>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</si>
  <si>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</si>
  <si>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</si>
  <si>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</si>
  <si>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</si>
  <si>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</si>
  <si>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</si>
  <si>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</si>
  <si>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</si>
  <si>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</si>
  <si>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</si>
  <si>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</si>
  <si>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</si>
  <si>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</si>
  <si>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</si>
  <si>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</si>
  <si>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</si>
  <si>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</si>
  <si>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</si>
  <si>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</si>
  <si>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</si>
  <si>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</si>
  <si>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</si>
  <si>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</si>
  <si>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</si>
  <si>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</si>
  <si>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</si>
  <si>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</si>
  <si>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</si>
  <si>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</si>
  <si>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</si>
  <si>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</si>
  <si>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</si>
  <si>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</si>
  <si>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</si>
  <si>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</si>
  <si>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</si>
  <si>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</si>
  <si>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</si>
  <si>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</si>
  <si>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</si>
  <si>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</si>
  <si>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</si>
  <si>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</si>
  <si>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</si>
  <si>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</si>
  <si>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</si>
  <si>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</si>
  <si>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</si>
  <si>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</si>
  <si>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</si>
  <si>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</si>
  <si>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</si>
  <si>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</si>
  <si>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</si>
  <si>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</si>
  <si>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</si>
  <si>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</si>
  <si>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</si>
  <si>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</si>
  <si>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</si>
  <si>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</si>
  <si>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</si>
  <si>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</si>
  <si>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</si>
  <si>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</si>
  <si>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</si>
  <si>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</si>
  <si>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</si>
  <si>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</si>
  <si>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</si>
  <si>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</si>
  <si>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</si>
  <si>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</si>
  <si>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</si>
  <si>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</si>
  <si>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</si>
  <si>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</si>
  <si>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</si>
  <si>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</si>
  <si>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</si>
  <si>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</si>
  <si>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</si>
  <si>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</si>
  <si>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</si>
  <si>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</si>
  <si>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</si>
  <si>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</si>
  <si>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</si>
  <si>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</si>
  <si>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</si>
  <si>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</si>
  <si>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</si>
  <si>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</si>
  <si>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</si>
  <si>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</si>
  <si>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</si>
  <si>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</si>
  <si>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</si>
  <si>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</si>
  <si>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</si>
  <si>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</si>
  <si>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</si>
  <si>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</si>
  <si>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</si>
  <si>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</si>
  <si>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</si>
  <si>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</si>
  <si>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</si>
  <si>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</si>
  <si>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</si>
  <si>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</si>
  <si>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</si>
  <si>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</si>
  <si>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</si>
  <si>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</si>
  <si>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</si>
  <si>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</si>
  <si>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</si>
  <si>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</si>
  <si>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</si>
  <si>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</si>
  <si>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</si>
  <si>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</si>
  <si>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</si>
  <si>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</si>
  <si>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</si>
  <si>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</si>
  <si>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</si>
  <si>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</si>
  <si>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</si>
  <si>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</si>
  <si>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</si>
  <si>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</si>
  <si>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</si>
  <si>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</si>
  <si>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</si>
  <si>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</si>
  <si>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</si>
  <si>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</si>
  <si>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</si>
  <si>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</si>
  <si>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</si>
  <si>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</si>
  <si>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</si>
  <si>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</si>
  <si>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</si>
  <si>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</si>
  <si>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</si>
  <si>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</si>
  <si>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</si>
  <si>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</si>
  <si>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</si>
  <si>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</si>
  <si>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</si>
  <si>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</si>
  <si>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</si>
  <si>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</si>
  <si>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</si>
  <si>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</si>
  <si>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</si>
  <si>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</si>
  <si>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</si>
  <si>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</si>
  <si>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</si>
  <si>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</si>
  <si>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</si>
  <si>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</si>
  <si>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</si>
  <si>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</si>
  <si>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</si>
  <si>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</si>
  <si>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</si>
  <si>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</si>
  <si>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</si>
  <si>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</si>
  <si>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</si>
  <si>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</si>
  <si>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</si>
  <si>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</si>
  <si>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</si>
  <si>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</si>
  <si>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</si>
  <si>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</si>
  <si>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</si>
  <si>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</si>
  <si>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</si>
  <si>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</si>
  <si>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</si>
  <si>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</si>
  <si>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</si>
  <si>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</si>
  <si>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</si>
  <si>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</si>
  <si>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</si>
  <si>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</si>
  <si>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</si>
  <si>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</si>
  <si>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</si>
  <si>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</si>
  <si>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</si>
  <si>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</si>
  <si>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</si>
  <si>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</si>
  <si>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</si>
  <si>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</si>
  <si>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</si>
  <si>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</si>
  <si>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</si>
  <si>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</si>
  <si>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</si>
  <si>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</si>
  <si>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</si>
  <si>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</si>
  <si>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</si>
  <si>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</si>
  <si>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</si>
  <si>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</si>
  <si>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</si>
  <si>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</si>
  <si>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</si>
  <si>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</si>
  <si>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</si>
  <si>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</si>
  <si>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</si>
  <si>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</si>
  <si>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</si>
  <si>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</si>
  <si>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</si>
  <si>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</si>
  <si>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</si>
  <si>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</si>
  <si>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</si>
  <si>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</si>
  <si>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</si>
  <si>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</si>
  <si>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</si>
  <si>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</si>
  <si>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</si>
  <si>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</si>
  <si>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</si>
  <si>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</si>
  <si>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</si>
  <si>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</si>
  <si>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</si>
  <si>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</si>
  <si>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</si>
  <si>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</si>
  <si>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</si>
  <si>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</si>
  <si>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</si>
  <si>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</si>
  <si>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</si>
  <si>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</si>
  <si>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</si>
  <si>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</si>
  <si>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</si>
  <si>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</si>
  <si>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</si>
  <si>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</si>
  <si>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</si>
  <si>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</si>
  <si>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</si>
  <si>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</si>
  <si>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</si>
  <si>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</si>
  <si>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</si>
  <si>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</si>
  <si>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</si>
  <si>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</si>
  <si>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</si>
  <si>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</si>
  <si>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</si>
  <si>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</si>
  <si>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</si>
  <si>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</si>
  <si>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</si>
  <si>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</si>
  <si>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</si>
  <si>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</si>
  <si>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</si>
  <si>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</si>
  <si>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</si>
  <si>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</si>
  <si>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</si>
  <si>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</si>
  <si>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</si>
  <si>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</si>
  <si>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</si>
  <si>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</si>
  <si>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</si>
  <si>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</si>
  <si>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</si>
  <si>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</si>
  <si>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</si>
  <si>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</si>
  <si>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</si>
  <si>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</si>
  <si>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</si>
  <si>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</si>
  <si>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</si>
  <si>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</si>
  <si>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</si>
  <si>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</si>
  <si>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</si>
  <si>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</si>
  <si>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</si>
  <si>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</si>
  <si>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</si>
  <si>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</si>
  <si>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</si>
  <si>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</si>
  <si>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</si>
  <si>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</si>
  <si>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</si>
  <si>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</si>
  <si>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</si>
  <si>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</si>
  <si>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</si>
  <si>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</si>
  <si>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</si>
  <si>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</si>
  <si>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</si>
  <si>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</si>
  <si>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</si>
  <si>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</si>
  <si>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</si>
  <si>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</si>
  <si>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</si>
  <si>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</si>
  <si>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</si>
  <si>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</si>
  <si>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</si>
  <si>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</si>
  <si>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</si>
  <si>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</si>
  <si>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</si>
  <si>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</si>
  <si>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</si>
  <si>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</si>
  <si>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</si>
  <si>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</si>
  <si>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</si>
  <si>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</si>
  <si>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</si>
  <si>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</si>
  <si>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</si>
  <si>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</si>
  <si>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</si>
  <si>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</si>
  <si>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</si>
  <si>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</si>
  <si>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</si>
  <si>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</si>
  <si>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</si>
  <si>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</si>
  <si>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</si>
  <si>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</si>
  <si>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</si>
  <si>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</si>
  <si>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</si>
  <si>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</si>
  <si>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</si>
  <si>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</si>
  <si>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</si>
  <si>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</si>
  <si>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</si>
  <si>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</si>
  <si>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</si>
  <si>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</si>
  <si>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</si>
  <si>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</si>
  <si>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</si>
  <si>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</si>
  <si>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</si>
  <si>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</si>
  <si>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</si>
  <si>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</si>
  <si>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</si>
  <si>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</si>
  <si>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</si>
  <si>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</si>
  <si>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</si>
  <si>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</si>
  <si>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</si>
  <si>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</si>
  <si>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</si>
  <si>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</si>
  <si>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</si>
  <si>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</si>
  <si>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</si>
  <si>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</si>
  <si>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</si>
  <si>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</si>
  <si>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</si>
  <si>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</si>
  <si>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</si>
  <si>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</si>
  <si>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</si>
  <si>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</si>
  <si>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</si>
  <si>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</si>
  <si>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</si>
  <si>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</si>
  <si>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</si>
  <si>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</si>
  <si>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</si>
  <si>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</si>
  <si>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</si>
  <si>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</si>
  <si>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</si>
  <si>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</si>
  <si>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</si>
  <si>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</si>
  <si>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</si>
  <si>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</si>
  <si>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</si>
  <si>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</si>
  <si>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</si>
  <si>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</si>
  <si>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</si>
  <si>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</si>
  <si>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</si>
  <si>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</si>
  <si>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</si>
  <si>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</si>
  <si>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</si>
  <si>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</si>
  <si>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</si>
  <si>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</si>
  <si>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</si>
  <si>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</si>
  <si>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</si>
  <si>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</si>
  <si>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</si>
  <si>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</si>
  <si>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</si>
  <si>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</si>
  <si>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</si>
  <si>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</si>
  <si>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</si>
  <si>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</si>
  <si>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</si>
  <si>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</si>
  <si>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</si>
  <si>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</si>
  <si>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</si>
  <si>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</si>
  <si>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</si>
  <si>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</si>
  <si>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</si>
  <si>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</si>
  <si>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</si>
  <si>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</si>
  <si>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</si>
  <si>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</si>
  <si>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</si>
  <si>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</si>
  <si>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</si>
  <si>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</si>
  <si>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</si>
  <si>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</si>
  <si>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</si>
  <si>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</si>
  <si>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</si>
  <si>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</si>
  <si>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</si>
  <si>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</si>
  <si>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</si>
  <si>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</si>
  <si>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</si>
  <si>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</si>
  <si>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</si>
  <si>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</si>
  <si>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</si>
  <si>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</si>
  <si>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</si>
  <si>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</si>
  <si>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</si>
  <si>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</si>
  <si>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</si>
  <si>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</si>
  <si>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</si>
  <si>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</si>
  <si>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</si>
  <si>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</si>
  <si>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</si>
  <si>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</si>
  <si>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</si>
  <si>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</si>
  <si>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</si>
  <si>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</si>
  <si>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</si>
  <si>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</si>
  <si>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</si>
  <si>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</si>
  <si>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</si>
  <si>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</si>
  <si>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</si>
  <si>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</si>
  <si>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</si>
  <si>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</si>
  <si>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</si>
  <si>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</si>
  <si>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</si>
  <si>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</si>
  <si>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</si>
  <si>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</si>
  <si>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</si>
  <si>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</si>
  <si>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</si>
  <si>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</si>
  <si>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</si>
  <si>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</si>
  <si>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</si>
  <si>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</si>
  <si>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</si>
  <si>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</si>
  <si>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</si>
  <si>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</si>
  <si>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</si>
  <si>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</si>
  <si>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</si>
  <si>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</si>
  <si>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</si>
  <si>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</si>
  <si>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</si>
  <si>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</si>
  <si>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</si>
  <si>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</si>
  <si>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</si>
  <si>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</si>
  <si>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</si>
  <si>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</si>
  <si>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</si>
  <si>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</si>
  <si>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</si>
  <si>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</si>
  <si>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</si>
  <si>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</si>
  <si>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</si>
  <si>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</si>
  <si>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</si>
  <si>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</si>
  <si>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</si>
  <si>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</si>
  <si>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</si>
  <si>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</si>
  <si>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</si>
  <si>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</si>
  <si>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</si>
  <si>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</si>
  <si>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</si>
  <si>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</si>
  <si>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</si>
  <si>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</si>
  <si>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</si>
  <si>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</si>
  <si>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</si>
  <si>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</si>
  <si>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</si>
  <si>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</si>
  <si>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</si>
  <si>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</si>
  <si>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</si>
  <si>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</si>
  <si>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</si>
  <si>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</si>
  <si>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</si>
  <si>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</si>
  <si>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</si>
  <si>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</si>
  <si>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</si>
  <si>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</si>
  <si>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</si>
  <si>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</si>
  <si>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</si>
  <si>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</si>
  <si>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</si>
  <si>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</si>
  <si>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</si>
  <si>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</si>
  <si>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</si>
  <si>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</si>
  <si>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</si>
  <si>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</si>
  <si>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</si>
  <si>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</si>
  <si>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</si>
  <si>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</si>
  <si>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</si>
  <si>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</si>
  <si>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</si>
  <si>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</si>
  <si>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</si>
  <si>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</si>
  <si>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</si>
  <si>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</si>
  <si>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</si>
  <si>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</si>
  <si>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</si>
  <si>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</si>
  <si>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</si>
  <si>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</si>
  <si>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</si>
  <si>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</si>
  <si>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</si>
  <si>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</si>
  <si>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</si>
  <si>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</si>
  <si>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</si>
  <si>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</si>
  <si>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</si>
  <si>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</si>
  <si>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</si>
  <si>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</si>
  <si>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</si>
  <si>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</si>
  <si>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</si>
  <si>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</si>
  <si>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</si>
  <si>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</si>
  <si>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</si>
  <si>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</si>
  <si>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</si>
  <si>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</si>
  <si>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</si>
  <si>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</si>
  <si>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</si>
  <si>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</si>
  <si>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</si>
  <si>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</si>
  <si>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</si>
  <si>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</si>
  <si>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</si>
  <si>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</si>
  <si>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</si>
  <si>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</si>
  <si>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</si>
  <si>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</si>
  <si>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</si>
  <si>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</si>
  <si>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</si>
  <si>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</si>
  <si>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</si>
  <si>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</si>
  <si>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</si>
  <si>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</si>
  <si>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</si>
  <si>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</si>
  <si>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</si>
  <si>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</si>
  <si>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</si>
  <si>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</si>
  <si>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</si>
  <si>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</si>
  <si>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</si>
  <si>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</si>
  <si>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</si>
  <si>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</si>
  <si>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</si>
  <si>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</si>
  <si>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</si>
  <si>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</si>
  <si>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</si>
  <si>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</si>
  <si>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</si>
  <si>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</si>
  <si>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</si>
  <si>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</si>
  <si>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</si>
  <si>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</si>
  <si>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</si>
  <si>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</si>
  <si>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</si>
  <si>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</si>
  <si>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</si>
  <si>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</si>
  <si>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</si>
  <si>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</si>
  <si>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</si>
  <si>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</si>
  <si>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</si>
  <si>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</si>
  <si>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</si>
  <si>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</si>
  <si>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</si>
  <si>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</si>
  <si>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</si>
  <si>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</si>
  <si>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</si>
  <si>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</si>
  <si>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</si>
  <si>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</si>
  <si>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</si>
  <si>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</si>
  <si>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</si>
  <si>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</si>
  <si>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</si>
  <si>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</si>
  <si>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</si>
  <si>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</si>
  <si>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</si>
  <si>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</si>
  <si>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</si>
  <si>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</si>
  <si>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</si>
  <si>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</si>
  <si>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</si>
  <si>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</si>
  <si>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</si>
  <si>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</si>
  <si>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</si>
  <si>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</si>
  <si>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</si>
  <si>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</si>
  <si>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</si>
  <si>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</si>
  <si>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</si>
  <si>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</si>
  <si>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</si>
  <si>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</si>
  <si>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</si>
  <si>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</si>
  <si>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</si>
  <si>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</si>
  <si>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</si>
  <si>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</si>
  <si>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</si>
  <si>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</si>
  <si>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</si>
  <si>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</si>
  <si>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</si>
  <si>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</si>
  <si>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</si>
  <si>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</si>
  <si>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</si>
  <si>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</si>
  <si>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</si>
  <si>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</si>
  <si>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</si>
  <si>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</si>
  <si>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</si>
  <si>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</si>
  <si>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</si>
  <si>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</si>
  <si>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</si>
  <si>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</si>
  <si>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</si>
  <si>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</si>
  <si>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</si>
  <si>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</si>
  <si>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</si>
  <si>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</si>
  <si>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</si>
  <si>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</si>
  <si>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</si>
  <si>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</si>
  <si>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</si>
  <si>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</si>
  <si>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</si>
  <si>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</si>
  <si>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</si>
  <si>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</si>
  <si>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</si>
  <si>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</si>
  <si>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</si>
  <si>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</si>
  <si>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</si>
  <si>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</si>
  <si>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</si>
  <si>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</si>
  <si>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</si>
  <si>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</si>
  <si>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</si>
  <si>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</si>
  <si>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</si>
  <si>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</si>
  <si>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</si>
  <si>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</si>
  <si>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</si>
  <si>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</si>
  <si>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</si>
  <si>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</si>
  <si>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</si>
  <si>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</si>
  <si>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</si>
  <si>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</si>
  <si>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</si>
  <si>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</si>
  <si>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</si>
  <si>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</si>
  <si>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</si>
  <si>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</si>
  <si>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</si>
  <si>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</si>
  <si>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</si>
  <si>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</si>
  <si>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</si>
  <si>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</si>
  <si>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</si>
  <si>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</si>
  <si>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</si>
  <si>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</si>
  <si>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</si>
  <si>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</si>
  <si>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</si>
  <si>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</si>
  <si>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</si>
  <si>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</si>
  <si>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</si>
  <si>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</si>
  <si>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</si>
  <si>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</si>
  <si>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</si>
  <si>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</si>
  <si>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</si>
  <si>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</si>
  <si>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</si>
  <si>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</si>
  <si>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</si>
  <si>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</si>
  <si>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</si>
  <si>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</si>
  <si>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</si>
  <si>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</si>
  <si>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</si>
  <si>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</si>
  <si>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</si>
  <si>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</si>
  <si>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</si>
  <si>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</si>
  <si>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</si>
  <si>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</si>
  <si>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</si>
  <si>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</si>
  <si>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</si>
  <si>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</si>
  <si>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</si>
  <si>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</si>
  <si>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</si>
  <si>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</si>
  <si>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</si>
  <si>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</si>
  <si>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</si>
  <si>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</si>
  <si>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</si>
  <si>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</si>
  <si>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</si>
  <si>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</si>
  <si>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</si>
  <si>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</si>
  <si>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</si>
  <si>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</si>
  <si>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</si>
  <si>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</si>
  <si>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</si>
  <si>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</si>
  <si>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</si>
  <si>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</si>
  <si>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</si>
  <si>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</si>
  <si>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</si>
  <si>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</si>
  <si>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</si>
  <si>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</si>
  <si>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</si>
  <si>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</si>
  <si>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</si>
  <si>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</si>
  <si>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</si>
  <si>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</si>
  <si>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</si>
  <si>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</si>
  <si>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</si>
  <si>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</si>
  <si>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</si>
  <si>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</si>
  <si>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</si>
  <si>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</si>
  <si>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</si>
  <si>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</si>
  <si>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</si>
  <si>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</si>
  <si>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</si>
  <si>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</si>
  <si>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</si>
  <si>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</si>
  <si>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</si>
  <si>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</si>
  <si>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</si>
  <si>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</si>
  <si>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</si>
  <si>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</si>
  <si>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</si>
  <si>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</si>
  <si>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</si>
  <si>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</si>
  <si>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</si>
  <si>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</si>
  <si>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</si>
  <si>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</si>
  <si>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</si>
  <si>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</si>
  <si>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</si>
  <si>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</si>
  <si>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</si>
  <si>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</si>
  <si>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</si>
  <si>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</si>
  <si>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</si>
  <si>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</si>
  <si>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</si>
  <si>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</si>
  <si>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</si>
  <si>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</si>
  <si>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</si>
  <si>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</si>
  <si>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</si>
  <si>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</si>
  <si>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</si>
  <si>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</si>
  <si>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</si>
  <si>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</si>
  <si>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</si>
  <si>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</si>
  <si>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</si>
  <si>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</si>
  <si>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</si>
  <si>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</si>
  <si>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</si>
  <si>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</si>
  <si>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</si>
  <si>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</si>
  <si>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</si>
  <si>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</si>
  <si>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</si>
  <si>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</si>
  <si>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</si>
  <si>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</si>
  <si>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</si>
  <si>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</si>
  <si>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</si>
  <si>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</si>
  <si>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</si>
  <si>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</si>
  <si>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</si>
  <si>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</si>
  <si>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</si>
  <si>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</si>
  <si>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</si>
  <si>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</si>
  <si>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</si>
  <si>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</si>
  <si>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</si>
  <si>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</si>
  <si>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</si>
  <si>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</si>
  <si>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</si>
  <si>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</si>
  <si>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</si>
  <si>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</si>
  <si>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</si>
  <si>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</si>
  <si>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</si>
  <si>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</si>
  <si>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</si>
  <si>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</si>
  <si>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</si>
  <si>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</si>
  <si>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</si>
  <si>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</si>
  <si>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</si>
  <si>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</si>
  <si>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</si>
  <si>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</si>
  <si>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</si>
  <si>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</si>
  <si>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</si>
  <si>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</si>
  <si>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</si>
  <si>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</si>
  <si>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</si>
  <si>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</si>
  <si>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</si>
  <si>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</si>
  <si>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</si>
  <si>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</si>
  <si>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</si>
  <si>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</si>
  <si>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</si>
  <si>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</si>
  <si>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</si>
  <si>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</si>
  <si>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</si>
  <si>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</si>
  <si>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</si>
  <si>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</si>
  <si>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</si>
  <si>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</si>
  <si>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</si>
  <si>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</si>
  <si>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</si>
  <si>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</si>
  <si>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</si>
  <si>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</si>
  <si>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</si>
  <si>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</si>
  <si>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</si>
  <si>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</si>
  <si>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</si>
  <si>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</si>
  <si>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</si>
  <si>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</si>
  <si>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</si>
  <si>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</si>
  <si>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</si>
  <si>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</si>
  <si>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</si>
  <si>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</si>
  <si>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</si>
  <si>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</si>
  <si>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</si>
  <si>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</si>
  <si>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</si>
  <si>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</si>
  <si>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</si>
  <si>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</si>
  <si>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</si>
  <si>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</si>
  <si>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</si>
  <si>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</si>
  <si>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</si>
  <si>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</si>
  <si>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</si>
  <si>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</si>
  <si>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</si>
  <si>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</si>
  <si>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</si>
  <si>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</si>
  <si>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</si>
  <si>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</si>
  <si>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</si>
  <si>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</si>
  <si>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</si>
  <si>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</si>
  <si>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</si>
  <si>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</si>
  <si>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</si>
  <si>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</si>
  <si>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</si>
  <si>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</si>
  <si>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</si>
  <si>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</si>
  <si>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</si>
  <si>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</si>
  <si>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</si>
  <si>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</si>
  <si>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</si>
  <si>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</si>
  <si>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</si>
  <si>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</si>
  <si>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</si>
  <si>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</si>
  <si>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</si>
  <si>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</si>
  <si>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</si>
  <si>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</si>
  <si>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</si>
  <si>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</si>
  <si>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</si>
  <si>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</si>
  <si>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</si>
  <si>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</si>
  <si>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</si>
  <si>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</si>
  <si>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</si>
  <si>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</si>
  <si>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</si>
  <si>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</si>
  <si>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</si>
  <si>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</si>
  <si>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</si>
  <si>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</si>
  <si>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</si>
  <si>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</si>
  <si>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</si>
  <si>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</si>
  <si>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</si>
  <si>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</si>
  <si>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</si>
  <si>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</si>
  <si>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</si>
  <si>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</si>
  <si>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</si>
  <si>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</si>
  <si>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</si>
  <si>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</si>
  <si>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</si>
  <si>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</si>
  <si>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</si>
  <si>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</si>
  <si>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</si>
  <si>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</si>
  <si>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</si>
  <si>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</si>
  <si>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</si>
  <si>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</si>
  <si>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</si>
  <si>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</si>
  <si>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</si>
  <si>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</si>
  <si>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</si>
  <si>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</si>
  <si>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</si>
  <si>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</si>
  <si>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</si>
  <si>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</si>
  <si>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</si>
  <si>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</si>
  <si>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</si>
  <si>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</si>
  <si>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</si>
  <si>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</si>
  <si>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</si>
  <si>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</si>
  <si>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</si>
  <si>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</si>
  <si>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</si>
  <si>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</si>
  <si>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</si>
  <si>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</si>
  <si>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</si>
  <si>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</si>
  <si>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</si>
  <si>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</si>
  <si>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</si>
  <si>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</si>
  <si>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</si>
  <si>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</si>
  <si>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</si>
  <si>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</si>
  <si>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</si>
  <si>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</si>
  <si>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</si>
  <si>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</si>
  <si>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</si>
  <si>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</si>
  <si>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</si>
  <si>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</si>
  <si>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</si>
  <si>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</si>
  <si>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</si>
  <si>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</si>
  <si>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</si>
  <si>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</si>
  <si>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</si>
  <si>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</si>
  <si>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</si>
  <si>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</si>
  <si>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</si>
  <si>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</si>
  <si>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</si>
  <si>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</si>
  <si>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</si>
  <si>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</si>
  <si>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</si>
  <si>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</si>
  <si>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</si>
  <si>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</si>
  <si>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</si>
  <si>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</si>
  <si>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</si>
  <si>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</si>
  <si>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</si>
  <si>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</si>
  <si>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</si>
  <si>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</si>
  <si>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</si>
  <si>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</si>
  <si>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</si>
  <si>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</si>
  <si>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</si>
  <si>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</si>
  <si>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</si>
  <si>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</si>
  <si>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</si>
  <si>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</si>
  <si>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</si>
  <si>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</si>
  <si>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</si>
  <si>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</si>
  <si>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</si>
  <si>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</si>
  <si>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</si>
  <si>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</si>
  <si>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</si>
  <si>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</si>
  <si>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</si>
  <si>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</si>
  <si>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</si>
  <si>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</si>
  <si>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</si>
  <si>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</si>
  <si>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</si>
  <si>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</si>
  <si>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</si>
  <si>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</si>
  <si>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</si>
  <si>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</si>
  <si>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</si>
  <si>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</si>
  <si>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</si>
  <si>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</si>
  <si>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</si>
  <si>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</si>
  <si>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</si>
  <si>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</si>
  <si>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</si>
  <si>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</si>
  <si>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</si>
  <si>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</si>
  <si>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</si>
  <si>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</si>
  <si>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</si>
  <si>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</si>
  <si>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</si>
  <si>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</si>
  <si>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</si>
  <si>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</si>
  <si>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</si>
  <si>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</si>
  <si>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</si>
  <si>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</si>
  <si>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</si>
  <si>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</si>
  <si>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</si>
  <si>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</si>
  <si>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</si>
  <si>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</si>
  <si>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</si>
  <si>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</si>
  <si>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</si>
  <si>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</si>
  <si>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</si>
  <si>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</si>
  <si>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</si>
  <si>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</si>
  <si>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</si>
  <si>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</si>
  <si>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</si>
  <si>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</si>
  <si>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</si>
  <si>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</si>
  <si>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</si>
  <si>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</si>
  <si>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</si>
  <si>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</si>
  <si>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</si>
  <si>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</si>
  <si>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</si>
  <si>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</si>
  <si>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</si>
  <si>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</si>
  <si>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</si>
  <si>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</si>
  <si>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</si>
  <si>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</si>
  <si>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</si>
  <si>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</si>
  <si>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</si>
  <si>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</si>
  <si>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</si>
  <si>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</si>
  <si>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</si>
  <si>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</si>
  <si>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</si>
  <si>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</si>
  <si>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</si>
  <si>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</si>
  <si>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</si>
  <si>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</si>
  <si>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</si>
  <si>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</si>
  <si>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</si>
  <si>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</si>
  <si>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</si>
  <si>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</si>
  <si>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</si>
  <si>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</si>
  <si>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</si>
  <si>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</si>
  <si>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</si>
  <si>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</si>
  <si>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</si>
  <si>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</si>
  <si>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</si>
  <si>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</si>
  <si>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</si>
  <si>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</si>
  <si>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</si>
  <si>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</si>
  <si>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</si>
  <si>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</si>
  <si>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</si>
  <si>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</si>
  <si>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</si>
  <si>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</si>
  <si>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</si>
  <si>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</si>
  <si>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</si>
  <si>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</si>
  <si>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</si>
  <si>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</si>
  <si>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</si>
  <si>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</si>
  <si>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</si>
  <si>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</si>
  <si>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</si>
  <si>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</si>
  <si>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</si>
  <si>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</si>
  <si>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</si>
  <si>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</si>
  <si>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</si>
  <si>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</si>
  <si>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</si>
  <si>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</si>
  <si>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</si>
  <si>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</si>
  <si>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</si>
  <si>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</si>
  <si>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</si>
  <si>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</si>
  <si>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</si>
  <si>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</si>
  <si>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</si>
  <si>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</si>
  <si>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</si>
  <si>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</si>
  <si>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</si>
  <si>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</si>
  <si>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</si>
  <si>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</si>
  <si>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</si>
  <si>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</si>
  <si>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</si>
  <si>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</si>
  <si>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</si>
  <si>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</si>
  <si>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</si>
  <si>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</si>
  <si>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</si>
  <si>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</si>
  <si>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</si>
  <si>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</si>
  <si>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</si>
  <si>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</si>
  <si>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</si>
  <si>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</si>
  <si>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</si>
  <si>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</si>
  <si>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</si>
  <si>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</si>
  <si>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</si>
  <si>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</si>
  <si>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</si>
  <si>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</si>
  <si>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</si>
  <si>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</si>
  <si>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</si>
  <si>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</si>
  <si>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</si>
  <si>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</si>
  <si>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</si>
  <si>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</si>
  <si>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</si>
  <si>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</si>
  <si>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</si>
  <si>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</si>
  <si>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</si>
  <si>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</si>
  <si>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</si>
  <si>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</si>
  <si>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</si>
  <si>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</si>
  <si>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</si>
  <si>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</si>
  <si>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</si>
  <si>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</si>
  <si>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</si>
  <si>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</si>
  <si>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</si>
  <si>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</si>
  <si>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</si>
  <si>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</si>
  <si>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</si>
  <si>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</si>
  <si>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</si>
  <si>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</si>
  <si>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</si>
  <si>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</si>
  <si>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</si>
  <si>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</si>
  <si>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</si>
  <si>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</si>
  <si>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</si>
  <si>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</si>
  <si>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</si>
  <si>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</si>
  <si>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</si>
  <si>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</si>
  <si>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</si>
  <si>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</si>
  <si>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</si>
  <si>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</si>
  <si>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</si>
  <si>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</si>
  <si>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</si>
  <si>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</si>
  <si>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</si>
  <si>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</si>
  <si>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</si>
  <si>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</si>
  <si>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</si>
  <si>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</si>
  <si>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</si>
  <si>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</si>
  <si>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</si>
  <si>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</si>
  <si>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</si>
  <si>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</si>
  <si>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</si>
  <si>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</si>
  <si>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</si>
  <si>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</si>
  <si>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</si>
  <si>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</si>
  <si>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</si>
  <si>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</si>
  <si>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</si>
  <si>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</si>
  <si>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</si>
  <si>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</si>
  <si>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</si>
  <si>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</si>
  <si>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</si>
  <si>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</si>
  <si>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</si>
  <si>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</si>
  <si>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</si>
  <si>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</si>
  <si>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</si>
  <si>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</si>
  <si>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</si>
  <si>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</si>
  <si>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</si>
  <si>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</si>
  <si>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</si>
  <si>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</si>
  <si>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</si>
  <si>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</si>
  <si>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</si>
  <si>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</si>
  <si>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</si>
  <si>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</si>
  <si>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</si>
  <si>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</si>
  <si>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</si>
  <si>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</si>
  <si>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</si>
  <si>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</si>
  <si>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</si>
  <si>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</si>
  <si>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</si>
  <si>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</si>
  <si>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</si>
  <si>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</si>
  <si>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</si>
  <si>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</si>
  <si>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</si>
  <si>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</si>
  <si>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</si>
  <si>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</si>
  <si>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</si>
  <si>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</si>
  <si>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</si>
  <si>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</si>
  <si>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</si>
  <si>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</si>
  <si>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</si>
  <si>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</si>
  <si>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</si>
  <si>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</si>
  <si>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</si>
  <si>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</si>
  <si>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</si>
  <si>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</si>
  <si>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</si>
  <si>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</si>
  <si>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</si>
  <si>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</si>
  <si>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</si>
  <si>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</si>
  <si>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</si>
  <si>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</si>
  <si>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</si>
  <si>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</si>
  <si>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</si>
  <si>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</si>
  <si>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</si>
  <si>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</si>
  <si>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</si>
  <si>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</si>
  <si>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</si>
  <si>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</si>
  <si>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</si>
  <si>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</si>
  <si>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</si>
  <si>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</si>
  <si>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</si>
  <si>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</si>
  <si>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</si>
  <si>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</si>
  <si>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</si>
  <si>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</si>
  <si>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</si>
  <si>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</si>
  <si>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</si>
  <si>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</si>
  <si>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</si>
  <si>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</si>
  <si>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</si>
  <si>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</si>
  <si>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</si>
  <si>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</si>
  <si>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</si>
  <si>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</si>
  <si>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</si>
  <si>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</si>
  <si>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</si>
  <si>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</si>
  <si>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</si>
  <si>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</si>
  <si>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</si>
  <si>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</si>
  <si>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</si>
  <si>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</si>
  <si>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</si>
  <si>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</si>
  <si>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</si>
  <si>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</si>
  <si>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</si>
  <si>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</si>
  <si>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</si>
  <si>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</si>
  <si>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</si>
  <si>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</si>
  <si>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</si>
  <si>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</si>
  <si>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</si>
  <si>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</si>
  <si>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</si>
  <si>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</si>
  <si>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</si>
  <si>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</si>
  <si>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</si>
  <si>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</si>
  <si>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</si>
  <si>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</si>
  <si>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</si>
  <si>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</si>
  <si>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</si>
  <si>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</si>
  <si>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</si>
  <si>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</si>
  <si>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</si>
  <si>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</si>
  <si>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</si>
  <si>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</si>
  <si>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</si>
  <si>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</si>
  <si>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</si>
  <si>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</si>
  <si>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</si>
  <si>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</si>
  <si>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</si>
  <si>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</si>
  <si>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</si>
  <si>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</si>
  <si>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</si>
  <si>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</si>
  <si>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</si>
  <si>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</si>
  <si>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</si>
  <si>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</si>
  <si>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</si>
  <si>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</si>
  <si>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</si>
  <si>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</si>
  <si>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</si>
  <si>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</si>
  <si>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</si>
  <si>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</si>
  <si>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</si>
  <si>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</si>
  <si>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</si>
  <si>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</si>
  <si>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</si>
  <si>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</si>
  <si>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</si>
  <si>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</si>
  <si>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</si>
  <si>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</si>
  <si>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</si>
  <si>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</si>
  <si>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</si>
  <si>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</si>
  <si>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</si>
  <si>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</si>
  <si>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</si>
  <si>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</si>
  <si>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</si>
  <si>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</si>
  <si>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</si>
  <si>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</si>
  <si>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</si>
  <si>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</si>
  <si>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</si>
  <si>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</si>
  <si>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</si>
  <si>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</si>
  <si>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</si>
  <si>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</si>
  <si>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</si>
  <si>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</si>
  <si>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</si>
  <si>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</si>
  <si>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</si>
  <si>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</si>
  <si>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</si>
  <si>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</si>
  <si>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</si>
  <si>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</si>
  <si>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</si>
  <si>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</si>
  <si>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</si>
  <si>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</si>
  <si>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</si>
  <si>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</si>
  <si>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</si>
  <si>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</si>
  <si>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</si>
  <si>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</si>
  <si>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</si>
  <si>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</si>
  <si>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</si>
  <si>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</si>
  <si>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</si>
  <si>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</si>
  <si>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</si>
  <si>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</si>
  <si>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</si>
  <si>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</si>
  <si>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</si>
  <si>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</si>
  <si>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</si>
  <si>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</si>
  <si>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</si>
  <si>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</si>
  <si>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</si>
  <si>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</si>
  <si>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</si>
  <si>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</si>
  <si>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</si>
  <si>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</si>
  <si>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</si>
  <si>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</si>
  <si>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</si>
  <si>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</si>
  <si>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</si>
  <si>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</si>
  <si>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</si>
  <si>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</si>
  <si>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</si>
  <si>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</si>
  <si>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</si>
  <si>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</si>
  <si>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</si>
  <si>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</si>
  <si>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</si>
  <si>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</si>
  <si>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</si>
  <si>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</si>
  <si>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</si>
  <si>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</si>
  <si>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</si>
  <si>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</si>
  <si>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</si>
  <si>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</si>
  <si>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</si>
  <si>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</si>
  <si>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</si>
  <si>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</si>
  <si>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</si>
  <si>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</si>
  <si>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</si>
  <si>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</si>
  <si>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</si>
  <si>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</si>
  <si>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</si>
  <si>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</si>
  <si>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</si>
  <si>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</si>
  <si>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</si>
  <si>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</si>
  <si>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</si>
  <si>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</si>
  <si>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</si>
  <si>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</si>
  <si>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</si>
  <si>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</si>
  <si>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</si>
  <si>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</si>
  <si>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</si>
  <si>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</si>
  <si>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</si>
  <si>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</si>
  <si>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</si>
  <si>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</si>
  <si>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</si>
  <si>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</si>
  <si>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</si>
  <si>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</si>
  <si>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</si>
  <si>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</si>
  <si>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</si>
  <si>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</si>
  <si>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</si>
  <si>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</si>
  <si>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</si>
  <si>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</si>
  <si>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</si>
  <si>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</si>
  <si>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</si>
  <si>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</si>
  <si>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</si>
  <si>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</si>
  <si>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</si>
  <si>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</si>
  <si>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</si>
  <si>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</si>
  <si>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</si>
  <si>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</si>
  <si>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</si>
  <si>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</si>
  <si>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</si>
  <si>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</si>
  <si>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</si>
  <si>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</si>
  <si>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</si>
  <si>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</si>
  <si>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</si>
  <si>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</si>
  <si>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</si>
  <si>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</si>
  <si>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</si>
  <si>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</si>
  <si>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</si>
  <si>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</si>
  <si>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</si>
  <si>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</si>
  <si>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</si>
  <si>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</si>
  <si>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</si>
  <si>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</si>
  <si>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</si>
  <si>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</si>
  <si>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</si>
  <si>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</si>
  <si>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</si>
  <si>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</si>
  <si>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</si>
  <si>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</si>
  <si>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</si>
  <si>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</si>
  <si>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</si>
  <si>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</si>
  <si>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</si>
  <si>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</si>
  <si>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</si>
  <si>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</si>
  <si>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</si>
  <si>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</si>
  <si>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</si>
  <si>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</si>
  <si>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</si>
  <si>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</si>
  <si>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</si>
  <si>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</si>
  <si>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</si>
  <si>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</si>
  <si>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</si>
  <si>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</si>
  <si>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</si>
  <si>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</si>
  <si>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</si>
  <si>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</si>
  <si>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</si>
  <si>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</si>
  <si>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</si>
  <si>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</si>
  <si>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</si>
  <si>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</si>
  <si>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</si>
  <si>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</si>
  <si>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</si>
  <si>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</si>
  <si>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</si>
  <si>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</si>
  <si>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</si>
  <si>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</si>
  <si>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</si>
  <si>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</si>
  <si>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</si>
  <si>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</si>
  <si>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</si>
  <si>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</si>
  <si>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</si>
  <si>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</si>
  <si>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</si>
  <si>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</si>
  <si>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</si>
  <si>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</si>
  <si>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</si>
  <si>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</si>
  <si>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</si>
  <si>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</si>
  <si>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</si>
  <si>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</si>
  <si>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</si>
  <si>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</si>
  <si>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</si>
  <si>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</si>
  <si>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</si>
  <si>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</si>
  <si>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</si>
  <si>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</si>
  <si>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</si>
  <si>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</si>
  <si>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</si>
  <si>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</si>
  <si>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</si>
  <si>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</si>
  <si>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</si>
  <si>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</si>
  <si>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</si>
  <si>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</si>
  <si>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</si>
  <si>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</si>
  <si>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</si>
  <si>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</si>
  <si>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</si>
  <si>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</si>
  <si>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</si>
  <si>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</si>
  <si>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</si>
  <si>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</si>
  <si>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</si>
  <si>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</si>
  <si>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</si>
  <si>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</si>
  <si>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</si>
  <si>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</si>
  <si>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</si>
  <si>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</si>
  <si>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</si>
  <si>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</si>
  <si>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</si>
  <si>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</si>
  <si>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</si>
  <si>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</si>
  <si>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</si>
  <si>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</si>
  <si>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</si>
  <si>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</si>
  <si>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</si>
  <si>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</si>
  <si>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</si>
  <si>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</si>
  <si>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</si>
  <si>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</si>
  <si>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</si>
  <si>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</si>
  <si>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</si>
  <si>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</si>
  <si>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</si>
  <si>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</si>
  <si>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</si>
  <si>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</si>
  <si>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</si>
  <si>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</si>
  <si>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</si>
  <si>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</si>
  <si>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</si>
  <si>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</si>
  <si>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</si>
  <si>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</si>
  <si>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</si>
  <si>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</si>
  <si>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</si>
  <si>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</si>
  <si>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</si>
  <si>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</si>
  <si>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</si>
  <si>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</si>
  <si>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</si>
  <si>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</si>
  <si>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</si>
  <si>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</si>
  <si>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</si>
  <si>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</si>
  <si>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</si>
  <si>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</si>
  <si>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</si>
  <si>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</si>
  <si>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</si>
  <si>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</si>
  <si>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</si>
  <si>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</si>
  <si>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</si>
  <si>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</si>
  <si>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</si>
  <si>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</si>
  <si>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</si>
  <si>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</si>
  <si>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</si>
  <si>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</si>
  <si>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</si>
  <si>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</si>
  <si>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</si>
  <si>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</si>
  <si>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</si>
  <si>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</si>
  <si>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</si>
  <si>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</si>
  <si>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</si>
  <si>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</si>
  <si>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</si>
  <si>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</si>
  <si>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</si>
  <si>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</si>
  <si>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</si>
  <si>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</si>
  <si>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</si>
  <si>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</si>
  <si>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</si>
  <si>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</si>
  <si>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</si>
  <si>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</si>
  <si>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</si>
  <si>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</si>
  <si>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</si>
  <si>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</si>
  <si>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</si>
  <si>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</si>
  <si>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</si>
  <si>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</si>
  <si>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</si>
  <si>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</si>
  <si>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</si>
  <si>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</si>
  <si>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</si>
  <si>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</si>
  <si>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</si>
  <si>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</si>
  <si>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</si>
  <si>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</si>
  <si>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</si>
  <si>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</si>
  <si>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</si>
  <si>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</si>
  <si>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</si>
  <si>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</si>
  <si>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</si>
  <si>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</si>
  <si>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</si>
  <si>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</si>
  <si>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</si>
  <si>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</si>
  <si>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</si>
  <si>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</si>
  <si>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</si>
  <si>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</si>
  <si>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</si>
  <si>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</si>
  <si>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</si>
  <si>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</si>
  <si>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</si>
  <si>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</si>
  <si>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</si>
  <si>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</si>
  <si>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</si>
  <si>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</si>
  <si>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</si>
  <si>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</si>
  <si>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</si>
  <si>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</si>
  <si>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</si>
  <si>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</si>
  <si>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</si>
  <si>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</si>
  <si>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</si>
  <si>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</si>
  <si>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</si>
  <si>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</si>
  <si>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</si>
  <si>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</si>
  <si>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</si>
  <si>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</si>
  <si>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</si>
  <si>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</si>
  <si>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</si>
  <si>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</si>
  <si>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</si>
  <si>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</si>
  <si>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</si>
  <si>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</si>
  <si>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</si>
  <si>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</si>
  <si>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</si>
  <si>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</si>
  <si>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</si>
  <si>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</si>
  <si>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</si>
  <si>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</si>
  <si>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</si>
  <si>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</si>
  <si>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</si>
  <si>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</si>
  <si>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</si>
  <si>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</si>
  <si>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</si>
  <si>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</si>
  <si>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</si>
  <si>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</si>
  <si>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</si>
  <si>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</si>
  <si>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</si>
  <si>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</si>
  <si>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</si>
  <si>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</si>
  <si>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</si>
  <si>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</si>
  <si>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</si>
  <si>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</si>
  <si>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</si>
  <si>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</si>
  <si>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</si>
  <si>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</si>
  <si>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</si>
  <si>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</si>
  <si>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</si>
  <si>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</si>
  <si>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</si>
  <si>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</si>
  <si>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</si>
  <si>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</si>
  <si>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</si>
  <si>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</si>
  <si>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</si>
  <si>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</si>
  <si>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</si>
  <si>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</si>
  <si>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</si>
  <si>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</si>
  <si>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</si>
  <si>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</si>
  <si>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</si>
  <si>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</si>
  <si>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</si>
  <si>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</si>
  <si>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</si>
  <si>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</si>
  <si>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</si>
  <si>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</si>
  <si>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</si>
  <si>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</si>
  <si>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</si>
  <si>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</si>
  <si>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</si>
  <si>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</si>
  <si>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</si>
  <si>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</si>
  <si>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</si>
  <si>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</si>
  <si>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</si>
  <si>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</si>
  <si>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</si>
  <si>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</si>
  <si>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</si>
  <si>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</si>
  <si>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</si>
  <si>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</si>
  <si>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</si>
  <si>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</si>
  <si>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</si>
  <si>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</si>
  <si>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</si>
  <si>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</si>
  <si>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</si>
  <si>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</si>
  <si>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</si>
  <si>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</si>
  <si>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</si>
  <si>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</si>
  <si>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</si>
  <si>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</si>
  <si>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</si>
  <si>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</si>
  <si>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</si>
  <si>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</si>
  <si>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</si>
  <si>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</si>
  <si>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</si>
  <si>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</si>
  <si>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</si>
  <si>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</si>
  <si>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</si>
  <si>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</si>
  <si>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</si>
  <si>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</si>
  <si>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</si>
  <si>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</si>
  <si>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</si>
  <si>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</si>
  <si>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</si>
  <si>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</si>
  <si>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</si>
  <si>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</si>
  <si>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</si>
  <si>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</si>
  <si>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</si>
  <si>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</si>
  <si>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</si>
  <si>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</si>
  <si>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</si>
  <si>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</si>
  <si>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</si>
  <si>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</si>
  <si>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</si>
  <si>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</si>
  <si>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</si>
  <si>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</si>
  <si>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</si>
  <si>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</si>
  <si>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</si>
  <si>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</si>
  <si>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</si>
  <si>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</si>
  <si>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</si>
  <si>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</si>
  <si>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</si>
  <si>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</si>
  <si>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</si>
  <si>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</si>
  <si>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</si>
  <si>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</si>
  <si>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</si>
  <si>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</si>
  <si>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</si>
  <si>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</si>
  <si>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</si>
  <si>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</si>
  <si>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</si>
  <si>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</si>
  <si>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</si>
  <si>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</si>
  <si>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</si>
  <si>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</si>
  <si>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</si>
  <si>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</si>
  <si>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</si>
  <si>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</si>
  <si>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</si>
  <si>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</si>
  <si>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</si>
  <si>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</si>
  <si>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</si>
  <si>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</si>
  <si>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</si>
  <si>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</si>
  <si>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</si>
  <si>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</si>
  <si>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</si>
  <si>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</si>
  <si>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</si>
  <si>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</si>
  <si>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</si>
  <si>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</si>
  <si>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</si>
  <si>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</si>
  <si>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</si>
  <si>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</si>
  <si>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</si>
  <si>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</si>
  <si>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</si>
  <si>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</si>
  <si>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</si>
  <si>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</si>
  <si>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</si>
  <si>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</si>
  <si>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</si>
  <si>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</si>
  <si>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</si>
  <si>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</si>
  <si>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</si>
  <si>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</si>
  <si>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</si>
  <si>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</si>
  <si>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</si>
  <si>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</si>
  <si>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</si>
  <si>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</si>
  <si>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</si>
  <si>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</si>
  <si>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</si>
  <si>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</si>
  <si>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</si>
  <si>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</si>
  <si>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</si>
  <si>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</si>
  <si>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</si>
  <si>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</si>
  <si>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</si>
  <si>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</si>
  <si>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</si>
  <si>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</si>
  <si>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</si>
  <si>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</si>
  <si>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</si>
  <si>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</si>
  <si>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</si>
  <si>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</si>
  <si>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</si>
  <si>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</si>
  <si>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</si>
  <si>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</si>
  <si>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</si>
  <si>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</si>
  <si>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</si>
  <si>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</si>
  <si>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</si>
  <si>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</si>
  <si>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</si>
  <si>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</si>
  <si>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</si>
  <si>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</si>
  <si>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</si>
  <si>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</si>
  <si>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</si>
  <si>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</si>
  <si>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</si>
  <si>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</si>
  <si>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</si>
  <si>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</si>
  <si>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</si>
  <si>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</si>
  <si>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</si>
  <si>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</si>
  <si>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</si>
  <si>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</si>
  <si>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</si>
  <si>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</si>
  <si>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</si>
  <si>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</si>
  <si>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</si>
  <si>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</si>
  <si>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</si>
  <si>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</si>
  <si>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</si>
  <si>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</si>
  <si>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</si>
  <si>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</si>
  <si>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</si>
  <si>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</si>
  <si>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</si>
  <si>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</si>
  <si>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</si>
  <si>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</si>
  <si>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</si>
  <si>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</si>
  <si>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</si>
  <si>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</si>
  <si>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</si>
  <si>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</si>
  <si>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</si>
  <si>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</si>
  <si>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</si>
  <si>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</si>
  <si>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</si>
  <si>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</si>
  <si>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</si>
  <si>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</si>
  <si>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</si>
  <si>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</si>
  <si>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</si>
  <si>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</si>
  <si>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</si>
  <si>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</si>
  <si>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</si>
  <si>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</si>
  <si>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</si>
  <si>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</si>
  <si>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</si>
  <si>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</si>
  <si>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</si>
  <si>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</si>
  <si>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</si>
  <si>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</si>
  <si>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</si>
  <si>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</si>
  <si>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</si>
  <si>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</si>
  <si>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</si>
  <si>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</si>
  <si>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</si>
  <si>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</si>
  <si>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</si>
  <si>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</si>
  <si>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</si>
  <si>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</si>
  <si>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</si>
  <si>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</si>
  <si>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</si>
  <si>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</si>
  <si>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</si>
  <si>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</si>
  <si>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</si>
  <si>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</si>
  <si>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</si>
  <si>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</si>
  <si>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</si>
  <si>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</si>
  <si>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</si>
  <si>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</si>
  <si>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</si>
  <si>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</si>
  <si>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</si>
  <si>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</si>
  <si>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</si>
  <si>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</si>
  <si>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</si>
  <si>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</si>
  <si>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</si>
  <si>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</si>
  <si>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</si>
  <si>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</si>
  <si>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</si>
  <si>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</si>
  <si>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</si>
  <si>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</si>
  <si>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</si>
  <si>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</si>
  <si>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</si>
  <si>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</si>
  <si>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</si>
  <si>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</si>
  <si>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</si>
  <si>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</si>
  <si>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</si>
  <si>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</si>
  <si>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</si>
  <si>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</si>
  <si>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</si>
  <si>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</si>
  <si>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</si>
  <si>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</si>
  <si>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</si>
  <si>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</si>
  <si>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</si>
  <si>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</si>
  <si>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</si>
  <si>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</si>
  <si>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</si>
  <si>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</si>
  <si>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</si>
  <si>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</si>
  <si>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</si>
  <si>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</si>
  <si>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</si>
  <si>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</si>
  <si>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</si>
  <si>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</si>
  <si>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</si>
  <si>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</si>
  <si>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</si>
  <si>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</si>
  <si>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</si>
  <si>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</si>
  <si>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</si>
  <si>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</si>
  <si>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</si>
  <si>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</si>
  <si>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</si>
  <si>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</si>
  <si>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</si>
  <si>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</si>
  <si>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</si>
  <si>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</si>
  <si>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</si>
  <si>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</si>
  <si>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</si>
  <si>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</si>
  <si>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</si>
  <si>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</si>
  <si>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</si>
  <si>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</si>
  <si>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</si>
  <si>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</si>
  <si>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</si>
  <si>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</si>
  <si>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</si>
  <si>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</si>
  <si>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</si>
  <si>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</si>
  <si>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</si>
  <si>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</si>
  <si>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</si>
  <si>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</si>
  <si>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</si>
  <si>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</si>
  <si>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</si>
  <si>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</si>
  <si>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</si>
  <si>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</si>
  <si>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</si>
  <si>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</si>
  <si>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</si>
  <si>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</si>
  <si>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</si>
  <si>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</si>
  <si>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</si>
  <si>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</si>
  <si>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</si>
  <si>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</si>
  <si>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</si>
  <si>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</si>
  <si>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</si>
  <si>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</si>
  <si>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</si>
  <si>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</si>
  <si>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</si>
  <si>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</si>
  <si>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</si>
  <si>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</si>
  <si>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</si>
  <si>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</si>
  <si>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</si>
  <si>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</si>
  <si>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</si>
  <si>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</si>
  <si>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</si>
  <si>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</si>
  <si>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</si>
  <si>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</si>
  <si>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</si>
  <si>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</si>
  <si>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</si>
  <si>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</si>
  <si>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</si>
  <si>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</si>
  <si>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</si>
  <si>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</si>
  <si>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</si>
  <si>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</si>
  <si>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</si>
  <si>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</si>
  <si>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</si>
  <si>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</si>
  <si>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</si>
  <si>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</si>
  <si>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</si>
  <si>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</si>
  <si>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</si>
  <si>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</si>
  <si>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</si>
  <si>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</si>
  <si>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</si>
  <si>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</si>
  <si>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</si>
  <si>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</si>
  <si>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</si>
  <si>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</si>
  <si>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</si>
  <si>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</si>
  <si>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</si>
  <si>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</si>
  <si>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</si>
  <si>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</si>
  <si>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</si>
  <si>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</si>
  <si>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</si>
  <si>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</si>
  <si>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</si>
  <si>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</si>
  <si>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</si>
  <si>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</si>
  <si>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</si>
  <si>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</si>
  <si>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</si>
  <si>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</si>
  <si>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</si>
  <si>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</si>
  <si>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</si>
  <si>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</si>
  <si>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</si>
  <si>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</si>
  <si>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</si>
  <si>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</si>
  <si>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</si>
  <si>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</si>
  <si>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</si>
  <si>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</si>
  <si>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</si>
  <si>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</si>
  <si>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</si>
  <si>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</si>
  <si>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</si>
  <si>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</si>
  <si>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</si>
  <si>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</si>
  <si>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</si>
  <si>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</si>
  <si>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</si>
  <si>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</si>
  <si>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</si>
  <si>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</si>
  <si>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</si>
  <si>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</si>
  <si>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</si>
  <si>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</si>
  <si>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</si>
  <si>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</si>
  <si>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</si>
  <si>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</si>
  <si>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</si>
  <si>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</si>
  <si>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</si>
  <si>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</si>
  <si>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</si>
  <si>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</si>
  <si>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</si>
  <si>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</si>
  <si>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</si>
  <si>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</si>
  <si>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</si>
  <si>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</si>
  <si>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</si>
  <si>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</si>
  <si>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</si>
  <si>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</si>
  <si>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</si>
  <si>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</si>
  <si>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</si>
  <si>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</si>
  <si>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</si>
  <si>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</si>
  <si>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</si>
  <si>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</si>
  <si>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</si>
  <si>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</si>
  <si>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</si>
  <si>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</si>
  <si>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</si>
  <si>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</si>
  <si>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</si>
  <si>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</si>
  <si>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</si>
  <si>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</si>
  <si>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</si>
  <si>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</si>
  <si>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</si>
  <si>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</si>
  <si>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</si>
  <si>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</si>
  <si>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</si>
  <si>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</si>
  <si>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</si>
  <si>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</si>
  <si>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</si>
  <si>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</si>
  <si>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</si>
  <si>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</si>
  <si>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</si>
  <si>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</si>
  <si>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</si>
  <si>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</si>
  <si>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</si>
  <si>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</si>
  <si>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</si>
  <si>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</si>
  <si>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</si>
  <si>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</si>
  <si>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</si>
  <si>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</si>
  <si>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</si>
  <si>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</si>
  <si>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</si>
  <si>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</si>
  <si>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</si>
  <si>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</si>
  <si>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</si>
  <si>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</si>
  <si>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</si>
  <si>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</si>
  <si>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</si>
  <si>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</si>
  <si>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</si>
  <si>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</si>
  <si>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</si>
  <si>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</si>
  <si>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</si>
  <si>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</si>
  <si>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</si>
  <si>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</si>
  <si>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</si>
  <si>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</si>
  <si>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</si>
  <si>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</si>
  <si>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</si>
  <si>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</si>
  <si>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</si>
  <si>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</si>
  <si>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</si>
  <si>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</si>
  <si>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</si>
  <si>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</si>
  <si>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</si>
  <si>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</si>
  <si>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</si>
  <si>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</si>
  <si>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</si>
  <si>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</si>
  <si>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</si>
  <si>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</si>
  <si>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</si>
  <si>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</si>
  <si>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</si>
  <si>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</si>
  <si>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</si>
  <si>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</si>
  <si>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</si>
  <si>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</si>
  <si>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</si>
  <si>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</si>
  <si>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</si>
  <si>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</si>
  <si>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</si>
  <si>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</si>
  <si>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</si>
  <si>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</si>
  <si>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</si>
  <si>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</si>
  <si>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</si>
  <si>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</si>
  <si>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</si>
  <si>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</si>
  <si>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</si>
  <si>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</si>
  <si>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</si>
  <si>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</si>
  <si>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</si>
  <si>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</si>
  <si>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</si>
  <si>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</si>
  <si>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</si>
  <si>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</si>
  <si>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</si>
  <si>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</si>
  <si>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</si>
  <si>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</si>
  <si>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</si>
  <si>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</si>
  <si>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</si>
  <si>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</si>
  <si>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</si>
  <si>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</si>
  <si>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</si>
  <si>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</si>
  <si>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</si>
  <si>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</si>
  <si>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</si>
  <si>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</si>
  <si>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</si>
  <si>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</si>
  <si>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</si>
  <si>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</si>
  <si>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</si>
  <si>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</si>
  <si>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</si>
  <si>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</si>
  <si>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</si>
  <si>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</si>
  <si>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</si>
  <si>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</si>
  <si>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</si>
  <si>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</si>
  <si>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</si>
  <si>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</si>
  <si>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</si>
  <si>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</si>
  <si>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</si>
  <si>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</si>
  <si>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</si>
  <si>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</si>
  <si>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</si>
  <si>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</si>
  <si>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</si>
  <si>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</si>
  <si>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</si>
  <si>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</si>
  <si>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</si>
  <si>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</si>
  <si>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</si>
  <si>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</si>
  <si>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</si>
  <si>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</si>
  <si>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</si>
  <si>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</si>
  <si>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</si>
  <si>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</si>
  <si>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</si>
  <si>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</si>
  <si>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</si>
  <si>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</si>
  <si>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</si>
  <si>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</si>
  <si>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</si>
  <si>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</si>
  <si>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</si>
  <si>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</si>
  <si>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</si>
  <si>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</si>
  <si>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</si>
  <si>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</si>
  <si>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</si>
  <si>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</si>
  <si>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</si>
  <si>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</si>
  <si>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</si>
  <si>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</si>
  <si>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</si>
  <si>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</si>
  <si>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</si>
  <si>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</si>
  <si>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</si>
  <si>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</si>
  <si>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</si>
  <si>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</si>
  <si>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</si>
  <si>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</si>
  <si>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</si>
  <si>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</si>
  <si>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</si>
  <si>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</si>
  <si>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</si>
  <si>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</si>
  <si>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</si>
  <si>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</si>
  <si>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</si>
  <si>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</si>
  <si>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</si>
  <si>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</si>
  <si>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</si>
  <si>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</si>
  <si>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</si>
  <si>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</si>
  <si>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</si>
  <si>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</si>
  <si>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</si>
  <si>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</si>
  <si>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</si>
  <si>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</si>
  <si>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</si>
  <si>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</si>
  <si>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</si>
  <si>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</si>
  <si>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</si>
  <si>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</si>
  <si>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</si>
  <si>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</si>
  <si>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</si>
  <si>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</si>
  <si>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</si>
  <si>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</si>
  <si>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</si>
  <si>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</si>
  <si>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</si>
  <si>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</si>
  <si>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</si>
  <si>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</si>
  <si>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</si>
  <si>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</si>
  <si>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</si>
  <si>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</si>
  <si>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</si>
  <si>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</si>
  <si>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</si>
  <si>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</si>
  <si>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</si>
  <si>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</si>
  <si>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</si>
  <si>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</si>
  <si>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</si>
  <si>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</si>
  <si>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</si>
  <si>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</si>
  <si>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</si>
  <si>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</si>
  <si>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</si>
  <si>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</si>
  <si>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</si>
  <si>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</si>
  <si>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</si>
  <si>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</si>
  <si>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</si>
  <si>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</si>
  <si>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</si>
  <si>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</si>
  <si>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</si>
  <si>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</si>
  <si>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</si>
  <si>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</si>
  <si>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</si>
  <si>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</si>
  <si>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</si>
  <si>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</si>
  <si>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</si>
  <si>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</si>
  <si>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</si>
  <si>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</si>
  <si>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</si>
  <si>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</si>
  <si>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</si>
  <si>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</si>
  <si>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</si>
  <si>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</si>
  <si>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</si>
  <si>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</si>
  <si>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</si>
  <si>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</si>
  <si>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</si>
  <si>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</si>
  <si>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</si>
  <si>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</si>
  <si>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</si>
  <si>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</si>
  <si>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</si>
  <si>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</si>
  <si>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</si>
  <si>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</si>
  <si>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</si>
  <si>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</si>
  <si>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</si>
  <si>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</si>
  <si>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</si>
  <si>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</si>
  <si>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</si>
  <si>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</si>
  <si>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</si>
  <si>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</si>
  <si>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</si>
  <si>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</si>
  <si>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</si>
  <si>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</si>
  <si>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</si>
  <si>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</si>
  <si>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</si>
  <si>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</si>
  <si>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</si>
  <si>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</si>
  <si>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</si>
  <si>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</si>
  <si>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</si>
  <si>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</si>
  <si>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</si>
  <si>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</si>
  <si>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</si>
  <si>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</si>
  <si>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</si>
  <si>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</si>
  <si>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</si>
  <si>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</si>
  <si>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</si>
  <si>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</si>
  <si>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</si>
  <si>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</si>
  <si>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</si>
  <si>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</si>
  <si>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</si>
  <si>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</si>
  <si>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</si>
  <si>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</si>
  <si>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</si>
  <si>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</si>
  <si>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</si>
  <si>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</si>
  <si>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</si>
  <si>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</si>
  <si>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</si>
  <si>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</si>
  <si>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</si>
  <si>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</si>
  <si>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</si>
  <si>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</si>
  <si>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</si>
  <si>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</si>
  <si>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</si>
  <si>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</si>
  <si>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</si>
  <si>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</si>
  <si>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</si>
  <si>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</si>
  <si>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</si>
  <si>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</si>
  <si>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</si>
  <si>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</si>
  <si>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</si>
  <si>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</si>
  <si>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</si>
  <si>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</si>
  <si>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</si>
  <si>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</si>
  <si>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</si>
  <si>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</si>
  <si>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</si>
  <si>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</si>
  <si>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</si>
  <si>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</si>
  <si>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</si>
  <si>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</si>
  <si>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</si>
  <si>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</si>
  <si>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</si>
  <si>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</si>
  <si>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</si>
  <si>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</si>
  <si>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</si>
  <si>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</si>
  <si>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</si>
  <si>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</si>
  <si>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</si>
  <si>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</si>
  <si>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</si>
  <si>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</si>
  <si>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</si>
  <si>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</si>
  <si>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</si>
  <si>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</si>
  <si>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</si>
  <si>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</si>
  <si>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</si>
  <si>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</si>
  <si>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</si>
  <si>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</si>
  <si>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</si>
  <si>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</si>
  <si>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</si>
  <si>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</si>
  <si>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</si>
  <si>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</si>
  <si>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</si>
  <si>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</si>
  <si>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</si>
  <si>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</si>
  <si>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</si>
  <si>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</si>
  <si>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</si>
  <si>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</si>
  <si>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</si>
  <si>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</si>
  <si>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</si>
  <si>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</si>
  <si>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</si>
  <si>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</si>
  <si>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</si>
  <si>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</si>
  <si>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</si>
  <si>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</si>
  <si>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</si>
  <si>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</si>
  <si>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</si>
  <si>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</si>
  <si>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</si>
  <si>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</si>
  <si>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</si>
  <si>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</si>
  <si>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</si>
  <si>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</si>
  <si>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</si>
  <si>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</si>
  <si>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</si>
  <si>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</si>
  <si>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</si>
  <si>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</si>
  <si>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</si>
  <si>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</si>
  <si>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</si>
  <si>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</si>
  <si>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</si>
  <si>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</si>
  <si>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</si>
  <si>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</si>
  <si>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</si>
  <si>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</si>
  <si>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</si>
  <si>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</si>
  <si>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</si>
  <si>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</si>
  <si>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</si>
  <si>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</si>
  <si>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</si>
  <si>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</si>
  <si>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</si>
  <si>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</si>
  <si>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</si>
  <si>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</si>
  <si>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</si>
  <si>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</si>
  <si>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</si>
  <si>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</si>
  <si>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</si>
  <si>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</si>
  <si>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</si>
  <si>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</si>
  <si>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</si>
  <si>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</si>
  <si>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</si>
  <si>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</si>
  <si>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</si>
  <si>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</si>
  <si>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</si>
  <si>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</si>
  <si>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</si>
  <si>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</si>
  <si>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</si>
  <si>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</si>
  <si>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</si>
  <si>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</si>
  <si>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</si>
  <si>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</si>
  <si>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</si>
  <si>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</si>
  <si>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</si>
  <si>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</si>
  <si>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</si>
  <si>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</si>
  <si>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</si>
  <si>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</si>
  <si>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</si>
  <si>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</si>
  <si>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</si>
  <si>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</si>
  <si>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</si>
  <si>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</si>
  <si>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</si>
  <si>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</si>
  <si>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</si>
  <si>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</si>
  <si>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</si>
  <si>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</si>
  <si>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</si>
  <si>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</si>
  <si>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</si>
  <si>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</si>
  <si>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</si>
  <si>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</si>
  <si>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</si>
  <si>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</si>
  <si>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</si>
  <si>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</si>
  <si>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</si>
  <si>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</si>
  <si>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</si>
  <si>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</si>
  <si>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</si>
  <si>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</si>
  <si>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</si>
  <si>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</si>
  <si>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</si>
  <si>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</si>
  <si>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</si>
  <si>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</si>
  <si>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</si>
  <si>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</si>
  <si>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</si>
  <si>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</si>
  <si>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</si>
  <si>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</si>
  <si>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</si>
  <si>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</si>
  <si>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</si>
  <si>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</si>
  <si>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</si>
  <si>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</si>
  <si>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</si>
  <si>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</si>
  <si>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</si>
  <si>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</si>
  <si>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</si>
  <si>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</si>
  <si>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</si>
  <si>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</si>
  <si>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</si>
  <si>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</si>
  <si>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</si>
  <si>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</si>
  <si>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</si>
  <si>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</si>
  <si>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</si>
  <si>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</si>
  <si>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</si>
  <si>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</si>
  <si>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</si>
  <si>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</si>
  <si>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</si>
  <si>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</si>
  <si>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</si>
  <si>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</si>
  <si>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</si>
  <si>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</si>
  <si>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</si>
  <si>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</si>
  <si>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</si>
  <si>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</si>
  <si>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</si>
  <si>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</si>
  <si>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</si>
  <si>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</si>
  <si>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</si>
  <si>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</si>
  <si>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</si>
  <si>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</si>
  <si>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</si>
  <si>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</si>
  <si>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</si>
  <si>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</si>
  <si>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</si>
  <si>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</si>
  <si>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</si>
  <si>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</si>
  <si>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</si>
  <si>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</si>
  <si>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</si>
  <si>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</si>
  <si>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</si>
  <si>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</si>
  <si>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</si>
  <si>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</si>
  <si>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</si>
  <si>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</si>
  <si>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</si>
  <si>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</si>
  <si>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</si>
  <si>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</si>
  <si>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</si>
  <si>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</si>
  <si>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</si>
  <si>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</si>
  <si>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</si>
  <si>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</si>
  <si>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</si>
  <si>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</si>
  <si>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</si>
  <si>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</si>
  <si>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</si>
  <si>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</si>
  <si>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</si>
  <si>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</si>
  <si>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</si>
  <si>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</si>
  <si>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</si>
  <si>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</si>
  <si>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</si>
  <si>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</si>
  <si>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</si>
  <si>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</si>
  <si>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</si>
  <si>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</si>
  <si>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</si>
  <si>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</si>
  <si>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</si>
  <si>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</si>
  <si>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</si>
  <si>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</si>
  <si>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</si>
  <si>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</si>
  <si>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</si>
  <si>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</si>
  <si>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</si>
  <si>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</si>
  <si>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</si>
  <si>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</si>
  <si>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</si>
  <si>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</si>
  <si>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</si>
  <si>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</si>
  <si>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</si>
  <si>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</si>
  <si>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</si>
  <si>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</si>
  <si>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</si>
  <si>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</si>
  <si>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</si>
  <si>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</si>
  <si>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</si>
  <si>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</si>
  <si>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</si>
  <si>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</si>
  <si>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</si>
  <si>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</si>
  <si>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</si>
  <si>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</si>
  <si>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</si>
  <si>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</si>
  <si>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</si>
  <si>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</si>
  <si>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</si>
  <si>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</si>
  <si>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</si>
  <si>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</si>
  <si>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</si>
  <si>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</si>
  <si>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</si>
  <si>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</si>
  <si>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</si>
  <si>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</si>
  <si>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</si>
  <si>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</si>
  <si>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</si>
  <si>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</si>
  <si>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</si>
  <si>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</si>
  <si>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</si>
  <si>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</si>
  <si>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</si>
  <si>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</si>
  <si>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</si>
  <si>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</si>
  <si>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</si>
  <si>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</si>
  <si>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</si>
  <si>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</si>
  <si>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</si>
  <si>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</si>
  <si>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</si>
  <si>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</si>
  <si>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</si>
  <si>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</si>
  <si>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</si>
  <si>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</si>
  <si>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</si>
  <si>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</si>
  <si>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</si>
  <si>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</si>
  <si>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</si>
  <si>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</si>
  <si>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</si>
  <si>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</si>
  <si>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</si>
  <si>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</si>
  <si>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</si>
  <si>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</si>
  <si>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</si>
  <si>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</si>
  <si>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</si>
  <si>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</si>
  <si>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</si>
  <si>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</si>
  <si>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</si>
  <si>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</si>
  <si>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</si>
  <si>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</si>
  <si>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</si>
  <si>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</si>
  <si>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</si>
  <si>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</si>
  <si>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</si>
  <si>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</si>
  <si>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</si>
  <si>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</si>
  <si>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</si>
  <si>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</si>
  <si>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</si>
  <si>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</si>
  <si>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</si>
  <si>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</si>
  <si>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</si>
  <si>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</si>
  <si>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</si>
  <si>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</si>
  <si>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</si>
  <si>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</si>
  <si>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</si>
  <si>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</si>
  <si>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</si>
  <si>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</si>
  <si>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</si>
  <si>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</si>
  <si>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</si>
  <si>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</si>
  <si>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</si>
  <si>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</si>
  <si>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</si>
  <si>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</si>
  <si>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</si>
  <si>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</si>
  <si>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</si>
  <si>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</si>
  <si>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</si>
  <si>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</si>
  <si>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</si>
  <si>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</si>
  <si>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</si>
  <si>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</si>
  <si>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</si>
  <si>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</si>
  <si>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</si>
  <si>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</si>
  <si>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</si>
  <si>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</si>
  <si>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</si>
  <si>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</si>
  <si>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</si>
  <si>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</si>
  <si>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</si>
  <si>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</si>
  <si>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</si>
  <si>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</si>
  <si>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</si>
  <si>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</si>
  <si>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</si>
  <si>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</si>
  <si>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</si>
  <si>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</si>
  <si>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</si>
  <si>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</si>
  <si>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</si>
  <si>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</si>
  <si>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</si>
  <si>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</si>
  <si>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</si>
  <si>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</si>
  <si>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</si>
  <si>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</si>
  <si>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</si>
  <si>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</si>
  <si>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</si>
  <si>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</si>
  <si>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</si>
  <si>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</si>
  <si>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</si>
  <si>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</si>
  <si>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</si>
  <si>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</si>
  <si>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</si>
  <si>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</si>
  <si>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</si>
  <si>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</si>
  <si>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</si>
  <si>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</si>
  <si>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</si>
  <si>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</si>
  <si>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</si>
  <si>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</si>
  <si>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</si>
  <si>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</si>
  <si>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</si>
  <si>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</si>
  <si>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</si>
  <si>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</si>
  <si>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</si>
  <si>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</si>
  <si>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</si>
  <si>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</si>
  <si>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</si>
  <si>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</si>
  <si>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</si>
  <si>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</si>
  <si>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</si>
  <si>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</si>
  <si>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</si>
  <si>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</si>
  <si>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</si>
  <si>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</si>
  <si>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</si>
  <si>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</si>
  <si>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</si>
  <si>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</si>
  <si>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</si>
  <si>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</si>
  <si>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</si>
  <si>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</si>
  <si>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</si>
  <si>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</si>
  <si>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</si>
  <si>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</si>
  <si>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</si>
  <si>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</si>
  <si>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</si>
  <si>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</si>
  <si>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</si>
  <si>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</si>
  <si>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</si>
  <si>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</si>
  <si>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</si>
  <si>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</si>
  <si>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</si>
  <si>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</si>
  <si>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</si>
  <si>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</si>
  <si>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</si>
  <si>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</si>
  <si>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</si>
  <si>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</si>
  <si>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</si>
  <si>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</si>
  <si>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</si>
  <si>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</si>
  <si>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</si>
  <si>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</si>
  <si>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</si>
  <si>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</si>
  <si>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</si>
  <si>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</si>
  <si>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</si>
  <si>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</si>
  <si>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</si>
  <si>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</si>
  <si>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</si>
  <si>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</si>
  <si>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</si>
  <si>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</si>
  <si>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</si>
  <si>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</si>
  <si>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</si>
  <si>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</si>
  <si>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</si>
  <si>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</si>
  <si>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</si>
  <si>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</si>
  <si>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</si>
  <si>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</si>
  <si>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</si>
  <si>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</si>
  <si>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</si>
  <si>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</si>
  <si>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</si>
  <si>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</si>
  <si>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</si>
  <si>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</si>
  <si>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</si>
  <si>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</si>
  <si>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</si>
  <si>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</si>
  <si>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</si>
  <si>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</si>
  <si>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</si>
  <si>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</si>
  <si>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</si>
  <si>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</si>
  <si>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</si>
  <si>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</si>
  <si>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</si>
  <si>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</si>
  <si>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</si>
  <si>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</si>
  <si>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</si>
  <si>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</si>
  <si>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</si>
  <si>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</si>
  <si>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</si>
  <si>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</si>
  <si>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</si>
  <si>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</si>
  <si>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</si>
  <si>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</si>
  <si>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</si>
  <si>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</si>
  <si>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</si>
  <si>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</si>
  <si>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</si>
  <si>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</si>
  <si>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</si>
  <si>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</si>
  <si>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</si>
  <si>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</si>
  <si>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</si>
  <si>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</si>
  <si>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</si>
  <si>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</si>
  <si>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</si>
  <si>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</si>
  <si>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</si>
  <si>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</si>
  <si>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</si>
  <si>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</si>
  <si>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</si>
  <si>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</si>
  <si>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</si>
  <si>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</si>
  <si>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</si>
  <si>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</si>
  <si>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</si>
  <si>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</si>
  <si>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</si>
  <si>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</si>
  <si>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</si>
  <si>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</si>
  <si>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</si>
  <si>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</si>
  <si>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</si>
  <si>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</si>
  <si>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</si>
  <si>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</si>
  <si>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</si>
  <si>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</si>
  <si>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</si>
  <si>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</si>
  <si>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</si>
  <si>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</si>
  <si>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</si>
  <si>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</si>
  <si>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</si>
  <si>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</si>
  <si>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</si>
  <si>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</si>
  <si>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</si>
  <si>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</si>
  <si>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</si>
  <si>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</si>
  <si>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</si>
  <si>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</si>
  <si>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</si>
  <si>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</si>
  <si>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</si>
  <si>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</si>
  <si>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</si>
  <si>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</si>
  <si>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</si>
  <si>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</si>
  <si>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</si>
  <si>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</si>
  <si>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</si>
  <si>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</si>
  <si>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</si>
  <si>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</si>
  <si>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</si>
  <si>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</si>
  <si>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</si>
  <si>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</si>
  <si>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</si>
  <si>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</si>
  <si>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</si>
  <si>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</si>
  <si>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</si>
  <si>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</si>
  <si>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</si>
  <si>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</si>
  <si>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</si>
  <si>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</si>
  <si>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</si>
  <si>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</si>
  <si>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</si>
  <si>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</si>
  <si>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</si>
  <si>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</si>
  <si>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</si>
  <si>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</si>
  <si>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</si>
  <si>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</si>
  <si>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</si>
  <si>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</si>
  <si>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</si>
  <si>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</si>
  <si>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</si>
  <si>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</si>
  <si>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</si>
  <si>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</si>
  <si>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</si>
  <si>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</si>
  <si>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</si>
  <si>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</si>
  <si>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</si>
  <si>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</si>
  <si>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</si>
  <si>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</si>
  <si>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</si>
  <si>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</si>
  <si>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</si>
  <si>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</si>
  <si>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</si>
  <si>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</si>
  <si>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</si>
  <si>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</si>
  <si>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</si>
  <si>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</si>
  <si>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</si>
  <si>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</si>
  <si>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</si>
  <si>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</si>
  <si>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</si>
  <si>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</si>
  <si>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</si>
  <si>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</si>
  <si>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</si>
  <si>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</si>
  <si>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</si>
  <si>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</si>
  <si>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</si>
  <si>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</si>
  <si>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</si>
  <si>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</si>
  <si>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</si>
  <si>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</si>
  <si>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</si>
  <si>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</si>
  <si>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</si>
  <si>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</si>
  <si>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</si>
  <si>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</si>
  <si>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</si>
  <si>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</si>
  <si>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</si>
  <si>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</si>
  <si>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</si>
  <si>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</si>
  <si>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</si>
  <si>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</si>
  <si>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</si>
  <si>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</si>
  <si>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</si>
  <si>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</si>
  <si>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</si>
  <si>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</si>
  <si>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</si>
  <si>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</si>
  <si>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</si>
  <si>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</si>
  <si>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</si>
  <si>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</si>
  <si>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</si>
  <si>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</si>
  <si>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</si>
  <si>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</si>
  <si>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</si>
  <si>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</si>
  <si>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</si>
  <si>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</si>
  <si>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</si>
  <si>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</si>
  <si>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</si>
  <si>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</si>
  <si>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</si>
  <si>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</si>
  <si>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</si>
  <si>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</si>
  <si>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</si>
  <si>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</si>
  <si>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</si>
  <si>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</si>
  <si>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</si>
  <si>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</si>
  <si>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</si>
  <si>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</si>
  <si>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</si>
  <si>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</si>
  <si>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</si>
  <si>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</si>
  <si>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</si>
  <si>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</si>
  <si>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</si>
  <si>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</si>
  <si>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</si>
  <si>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</si>
  <si>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</si>
  <si>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</si>
  <si>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</si>
  <si>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</si>
  <si>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</si>
  <si>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</si>
  <si>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</si>
  <si>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</si>
  <si>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</si>
  <si>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</si>
  <si>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</si>
  <si>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</si>
  <si>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</si>
  <si>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</si>
  <si>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</si>
  <si>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</si>
  <si>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</si>
  <si>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</si>
  <si>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</si>
  <si>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</si>
  <si>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</si>
  <si>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</si>
  <si>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</si>
  <si>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</si>
  <si>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</si>
  <si>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</si>
  <si>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</si>
  <si>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</si>
  <si>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</si>
  <si>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</si>
  <si>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</si>
  <si>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</si>
  <si>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</si>
  <si>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</si>
  <si>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</si>
  <si>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</si>
  <si>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</si>
  <si>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</si>
  <si>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</si>
  <si>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</si>
  <si>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</si>
  <si>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</si>
  <si>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</si>
  <si>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</si>
  <si>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</si>
  <si>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</si>
  <si>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</si>
  <si>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</si>
  <si>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</si>
  <si>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</si>
  <si>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</si>
  <si>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</si>
  <si>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</si>
  <si>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</si>
  <si>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</si>
  <si>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</si>
  <si>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</si>
  <si>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</si>
  <si>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</si>
  <si>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</si>
  <si>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</si>
  <si>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</si>
  <si>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</si>
  <si>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</si>
  <si>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</si>
  <si>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</si>
  <si>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</si>
  <si>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</si>
  <si>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</si>
  <si>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</si>
  <si>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</si>
  <si>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</si>
  <si>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</si>
  <si>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</si>
  <si>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</si>
  <si>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</si>
  <si>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</si>
  <si>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</si>
  <si>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</si>
  <si>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</si>
  <si>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</si>
  <si>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</si>
  <si>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</si>
  <si>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</si>
  <si>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</si>
  <si>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</si>
  <si>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</si>
  <si>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</si>
  <si>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</si>
  <si>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</si>
  <si>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</si>
  <si>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</si>
  <si>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</si>
  <si>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</si>
  <si>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</si>
  <si>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</si>
  <si>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</si>
  <si>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</si>
  <si>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</si>
  <si>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</si>
  <si>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</si>
  <si>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</si>
  <si>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</si>
  <si>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</si>
  <si>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</si>
  <si>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</si>
  <si>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</si>
  <si>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</si>
  <si>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</si>
  <si>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</si>
  <si>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</si>
  <si>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</si>
  <si>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</si>
  <si>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</si>
  <si>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</si>
  <si>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</si>
  <si>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</si>
  <si>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</si>
  <si>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</si>
  <si>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</si>
  <si>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</si>
  <si>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</si>
  <si>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</si>
  <si>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</si>
  <si>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</si>
  <si>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</si>
  <si>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</si>
  <si>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</si>
  <si>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</si>
  <si>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</si>
  <si>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</si>
  <si>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</si>
  <si>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</si>
  <si>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</si>
  <si>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</si>
  <si>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</si>
  <si>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</si>
  <si>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</si>
  <si>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</si>
  <si>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</si>
  <si>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</si>
  <si>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</si>
  <si>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</si>
  <si>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</si>
  <si>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</si>
  <si>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</si>
  <si>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</si>
  <si>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</si>
  <si>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</si>
  <si>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</si>
  <si>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</si>
  <si>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</si>
  <si>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</si>
  <si>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</si>
  <si>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</si>
  <si>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</si>
  <si>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</si>
  <si>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</si>
  <si>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</si>
  <si>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</si>
  <si>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</si>
  <si>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</si>
  <si>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</si>
  <si>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</si>
  <si>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</si>
  <si>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</si>
  <si>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</si>
  <si>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</si>
  <si>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</si>
  <si>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</si>
  <si>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</si>
  <si>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</si>
  <si>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</si>
  <si>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</si>
  <si>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</si>
  <si>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</si>
  <si>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</si>
  <si>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</si>
  <si>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</si>
  <si>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</si>
  <si>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</si>
  <si>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</si>
  <si>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</si>
  <si>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</si>
  <si>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</si>
  <si>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</si>
  <si>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</si>
  <si>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</si>
  <si>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</si>
  <si>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</si>
  <si>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</si>
  <si>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</si>
  <si>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</si>
  <si>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</si>
  <si>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</si>
  <si>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</si>
  <si>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</si>
  <si>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</si>
  <si>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</si>
  <si>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</si>
  <si>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</si>
  <si>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</si>
  <si>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</si>
  <si>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</si>
  <si>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</si>
  <si>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</si>
  <si>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</si>
  <si>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</si>
  <si>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</si>
  <si>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</si>
  <si>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</si>
  <si>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</si>
  <si>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</si>
  <si>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</si>
  <si>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</si>
  <si>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</si>
  <si>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</si>
  <si>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</si>
  <si>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</si>
  <si>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</si>
  <si>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</si>
  <si>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</si>
  <si>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</si>
  <si>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</si>
  <si>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</si>
  <si>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</si>
  <si>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</si>
  <si>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</si>
  <si>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</si>
  <si>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</si>
  <si>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</si>
  <si>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</si>
  <si>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</si>
  <si>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</si>
  <si>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</si>
  <si>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</si>
  <si>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</si>
  <si>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</si>
  <si>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</si>
  <si>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</si>
  <si>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</si>
  <si>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</si>
  <si>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</si>
  <si>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</si>
  <si>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</si>
  <si>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</si>
  <si>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</si>
  <si>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</si>
  <si>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</si>
  <si>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</si>
  <si>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</si>
  <si>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</si>
  <si>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</si>
  <si>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</si>
  <si>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</si>
  <si>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</si>
  <si>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</si>
  <si>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</si>
  <si>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</si>
  <si>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</si>
  <si>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</si>
  <si>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</si>
  <si>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</si>
  <si>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</si>
  <si>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</si>
  <si>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</si>
  <si>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</si>
  <si>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</si>
  <si>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</si>
  <si>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</si>
  <si>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</si>
  <si>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</si>
  <si>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</si>
  <si>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</si>
  <si>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</si>
  <si>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</si>
  <si>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</si>
  <si>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</si>
  <si>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</si>
  <si>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</si>
  <si>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</si>
  <si>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</si>
  <si>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</si>
  <si>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</si>
  <si>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</si>
  <si>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</si>
  <si>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</si>
  <si>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</si>
  <si>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</si>
  <si>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</si>
  <si>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</si>
  <si>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</si>
  <si>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</si>
  <si>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</si>
  <si>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</si>
  <si>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</si>
  <si>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</si>
  <si>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</si>
  <si>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</si>
  <si>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</si>
  <si>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</si>
  <si>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</si>
  <si>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</si>
  <si>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</si>
  <si>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</si>
  <si>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</si>
  <si>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</si>
  <si>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</si>
  <si>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</si>
  <si>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</si>
  <si>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</si>
  <si>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</si>
  <si>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</si>
  <si>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</si>
  <si>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</si>
  <si>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</si>
  <si>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</si>
  <si>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</si>
  <si>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</si>
  <si>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</si>
  <si>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</si>
  <si>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</si>
  <si>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</si>
  <si>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</si>
  <si>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</si>
  <si>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</si>
  <si>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</si>
  <si>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</si>
  <si>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</si>
  <si>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</si>
  <si>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</si>
  <si>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</si>
  <si>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</si>
  <si>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</si>
  <si>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</si>
  <si>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</si>
  <si>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</si>
  <si>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</si>
  <si>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</si>
  <si>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</si>
  <si>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</si>
  <si>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</si>
  <si>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</si>
  <si>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</si>
  <si>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</si>
  <si>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</si>
  <si>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</si>
  <si>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</si>
  <si>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</si>
  <si>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</si>
  <si>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</si>
  <si>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</si>
  <si>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</si>
  <si>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</si>
  <si>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</si>
  <si>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</si>
  <si>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</si>
  <si>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</si>
  <si>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</si>
  <si>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</si>
  <si>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</si>
  <si>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</si>
  <si>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</si>
  <si>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</si>
  <si>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</si>
  <si>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</si>
  <si>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</si>
  <si>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</si>
  <si>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</si>
  <si>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</si>
  <si>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</si>
  <si>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</si>
  <si>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</si>
  <si>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</si>
  <si>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</si>
  <si>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</si>
  <si>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</si>
  <si>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</si>
  <si>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</si>
  <si>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</si>
  <si>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</si>
  <si>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</si>
  <si>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</si>
  <si>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</si>
  <si>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</si>
  <si>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</si>
  <si>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</si>
  <si>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</si>
  <si>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</si>
  <si>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</si>
  <si>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</si>
  <si>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</si>
  <si>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</si>
  <si>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</si>
  <si>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</si>
  <si>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</si>
  <si>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</si>
  <si>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</si>
  <si>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</si>
  <si>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</si>
  <si>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</si>
  <si>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</si>
  <si>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</si>
  <si>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</si>
  <si>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</si>
  <si>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</si>
  <si>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</si>
  <si>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</si>
  <si>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</si>
  <si>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</si>
  <si>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</si>
  <si>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</si>
  <si>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</si>
  <si>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</si>
  <si>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</si>
  <si>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</si>
  <si>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</si>
  <si>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</si>
  <si>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</si>
  <si>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</si>
  <si>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</si>
  <si>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</si>
  <si>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</si>
  <si>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</si>
  <si>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</si>
  <si>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</si>
  <si>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</si>
  <si>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</si>
  <si>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</si>
  <si>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</si>
  <si>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</si>
  <si>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</si>
  <si>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</si>
  <si>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</si>
  <si>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</si>
  <si>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</si>
  <si>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</si>
  <si>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</si>
  <si>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</si>
  <si>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</si>
  <si>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</si>
  <si>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</si>
  <si>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</si>
  <si>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</si>
  <si>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</si>
  <si>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</si>
  <si>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</si>
  <si>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</si>
  <si>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</si>
  <si>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</si>
  <si>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</si>
  <si>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</si>
  <si>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</si>
  <si>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</si>
  <si>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</si>
  <si>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</si>
  <si>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</si>
  <si>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</si>
  <si>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</si>
  <si>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</si>
  <si>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</si>
  <si>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</si>
  <si>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</si>
  <si>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</si>
  <si>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</si>
  <si>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</si>
  <si>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</si>
  <si>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</si>
  <si>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</si>
  <si>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</si>
  <si>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</si>
  <si>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</si>
  <si>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</si>
  <si>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</si>
  <si>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</si>
  <si>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</si>
  <si>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</si>
  <si>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</si>
  <si>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</si>
  <si>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</si>
  <si>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</si>
  <si>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</si>
  <si>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</si>
  <si>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</si>
  <si>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</si>
  <si>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</si>
  <si>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</si>
  <si>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</si>
  <si>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</si>
  <si>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</si>
  <si>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</si>
  <si>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</si>
  <si>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</si>
  <si>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</si>
  <si>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</si>
  <si>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</si>
  <si>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</si>
  <si>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</si>
  <si>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</si>
  <si>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</si>
  <si>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</si>
  <si>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</si>
  <si>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</si>
  <si>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</si>
  <si>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</si>
  <si>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</si>
  <si>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</si>
  <si>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</si>
  <si>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</si>
  <si>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</si>
  <si>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</si>
  <si>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</si>
  <si>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</si>
  <si>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</si>
  <si>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</si>
  <si>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</si>
  <si>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</si>
  <si>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</si>
  <si>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</si>
  <si>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</si>
  <si>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</si>
  <si>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</si>
  <si>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</si>
  <si>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</si>
  <si>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</si>
  <si>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</si>
  <si>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</si>
  <si>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</si>
  <si>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</si>
  <si>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</si>
  <si>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</si>
  <si>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</si>
  <si>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</si>
  <si>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</si>
  <si>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</si>
  <si>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</si>
  <si>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</si>
  <si>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</si>
  <si>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</si>
  <si>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</si>
  <si>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</si>
  <si>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</si>
  <si>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</si>
  <si>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</si>
  <si>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</si>
  <si>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</si>
  <si>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</si>
  <si>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</si>
  <si>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</si>
  <si>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</si>
  <si>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</si>
  <si>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</si>
  <si>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</si>
  <si>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</si>
  <si>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</si>
  <si>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</si>
  <si>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</si>
  <si>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</si>
  <si>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</si>
  <si>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</si>
  <si>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</si>
  <si>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</si>
  <si>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</si>
  <si>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</si>
  <si>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</si>
  <si>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</si>
  <si>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</si>
  <si>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</si>
  <si>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</si>
  <si>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</si>
  <si>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</si>
  <si>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</si>
  <si>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</si>
  <si>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</si>
  <si>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</si>
  <si>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</si>
  <si>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</si>
  <si>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</si>
  <si>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</si>
  <si>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</si>
  <si>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</si>
  <si>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</si>
  <si>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</si>
  <si>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</si>
  <si>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</si>
  <si>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</si>
  <si>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</si>
  <si>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</si>
  <si>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</si>
  <si>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</si>
  <si>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</si>
  <si>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</si>
  <si>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</si>
  <si>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</si>
  <si>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</si>
  <si>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</si>
  <si>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</si>
  <si>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</si>
  <si>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</si>
  <si>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</si>
  <si>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</si>
  <si>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</si>
  <si>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</si>
  <si>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</si>
  <si>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</si>
  <si>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</si>
  <si>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</si>
  <si>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</si>
  <si>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</si>
  <si>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</si>
  <si>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</si>
  <si>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</si>
  <si>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</si>
  <si>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</si>
  <si>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</si>
  <si>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</si>
  <si>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</si>
  <si>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</si>
  <si>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</si>
  <si>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</si>
  <si>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</si>
  <si>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</si>
  <si>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</si>
  <si>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</si>
  <si>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</si>
  <si>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</si>
  <si>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</si>
  <si>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</si>
  <si>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</si>
  <si>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</si>
  <si>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</si>
  <si>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</si>
  <si>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</si>
  <si>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</si>
  <si>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</si>
  <si>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</si>
  <si>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</si>
  <si>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</si>
  <si>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</si>
  <si>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</si>
  <si>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</si>
  <si>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</si>
  <si>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</si>
  <si>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</si>
  <si>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</si>
  <si>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</si>
  <si>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</si>
  <si>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</si>
  <si>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</si>
  <si>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</si>
  <si>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</si>
  <si>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</si>
  <si>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</si>
  <si>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</si>
  <si>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</si>
  <si>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</si>
  <si>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</si>
  <si>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</si>
  <si>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</si>
  <si>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</si>
  <si>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</si>
  <si>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</si>
  <si>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</si>
  <si>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</si>
  <si>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</si>
  <si>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</si>
  <si>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</si>
  <si>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</si>
  <si>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</si>
  <si>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</si>
  <si>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</si>
  <si>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</si>
  <si>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</si>
  <si>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</si>
  <si>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</si>
  <si>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</si>
  <si>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</si>
  <si>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</si>
  <si>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</si>
  <si>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</si>
  <si>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</si>
  <si>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</si>
  <si>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</si>
  <si>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</si>
  <si>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</si>
  <si>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</si>
  <si>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</si>
  <si>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</si>
  <si>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</si>
  <si>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</si>
  <si>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</si>
  <si>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</si>
  <si>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</si>
  <si>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</si>
  <si>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</si>
  <si>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</si>
  <si>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</si>
  <si>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</si>
  <si>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</si>
  <si>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</si>
  <si>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</si>
  <si>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</si>
  <si>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</si>
  <si>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</si>
  <si>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</si>
  <si>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</si>
  <si>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</si>
  <si>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</si>
  <si>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</si>
  <si>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</si>
  <si>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</si>
  <si>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</si>
  <si>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</si>
  <si>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</si>
  <si>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</si>
  <si>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</si>
  <si>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</si>
  <si>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</si>
  <si>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</si>
  <si>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</si>
  <si>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</si>
  <si>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</si>
  <si>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</si>
  <si>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</si>
  <si>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</si>
  <si>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</si>
  <si>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</si>
  <si>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</si>
  <si>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</si>
  <si>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</si>
  <si>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</si>
  <si>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</si>
  <si>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</si>
  <si>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</si>
  <si>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</si>
  <si>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</si>
  <si>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</si>
  <si>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</si>
  <si>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</si>
  <si>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</si>
  <si>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</si>
  <si>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</si>
  <si>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</si>
  <si>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</si>
  <si>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</si>
  <si>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</si>
  <si>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</si>
  <si>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</si>
  <si>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</si>
  <si>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</si>
  <si>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</si>
  <si>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</si>
  <si>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</si>
  <si>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</si>
  <si>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</si>
  <si>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</si>
  <si>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</si>
  <si>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</si>
  <si>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</si>
  <si>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</si>
  <si>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</si>
  <si>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</si>
  <si>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</si>
  <si>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</si>
  <si>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</si>
  <si>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</si>
  <si>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</si>
  <si>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</si>
  <si>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</si>
  <si>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</si>
  <si>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</si>
  <si>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</si>
  <si>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</si>
  <si>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</si>
  <si>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</si>
  <si>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</si>
  <si>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</si>
  <si>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</si>
  <si>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</si>
  <si>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</si>
  <si>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</si>
  <si>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</si>
  <si>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</si>
  <si>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</si>
  <si>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</si>
  <si>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</si>
  <si>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</si>
  <si>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</si>
  <si>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</si>
  <si>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</si>
  <si>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</si>
  <si>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</si>
  <si>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</si>
  <si>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</si>
  <si>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</si>
  <si>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</si>
  <si>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</si>
  <si>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</si>
  <si>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</si>
  <si>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</si>
  <si>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</si>
  <si>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</si>
  <si>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</si>
  <si>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</si>
  <si>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</si>
  <si>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</si>
  <si>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</si>
  <si>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</si>
  <si>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</si>
  <si>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</si>
  <si>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</si>
  <si>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</si>
  <si>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</si>
  <si>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</si>
  <si>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</si>
  <si>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</si>
  <si>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</si>
  <si>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</si>
  <si>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</si>
  <si>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</si>
  <si>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</si>
  <si>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</si>
  <si>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</si>
  <si>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</si>
  <si>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</si>
  <si>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</si>
  <si>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</si>
  <si>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</si>
  <si>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</si>
  <si>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</si>
  <si>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</si>
  <si>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</si>
  <si>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</si>
  <si>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</si>
  <si>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</si>
  <si>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</si>
  <si>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</si>
  <si>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</si>
  <si>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</si>
  <si>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</si>
  <si>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</si>
  <si>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</si>
  <si>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</si>
  <si>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</si>
  <si>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</si>
  <si>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</si>
  <si>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</si>
  <si>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</si>
  <si>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</si>
  <si>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</si>
  <si>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</si>
  <si>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</si>
  <si>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</si>
  <si>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</si>
  <si>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</si>
  <si>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</si>
  <si>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</si>
  <si>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</si>
  <si>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</si>
  <si>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</si>
  <si>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</si>
  <si>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</si>
  <si>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</si>
  <si>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</si>
  <si>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</si>
  <si>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</si>
  <si>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</si>
  <si>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</si>
  <si>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</si>
  <si>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</si>
  <si>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</si>
  <si>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</si>
  <si>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</si>
  <si>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</si>
  <si>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</si>
  <si>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</si>
  <si>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</si>
  <si>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</si>
  <si>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</si>
  <si>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</si>
  <si>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</si>
  <si>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</si>
  <si>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</si>
  <si>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</si>
  <si>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</si>
  <si>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</si>
  <si>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</si>
  <si>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</si>
  <si>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</si>
  <si>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</si>
  <si>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</si>
  <si>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</si>
  <si>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</si>
  <si>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</si>
  <si>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</si>
  <si>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</si>
  <si>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</si>
  <si>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</si>
  <si>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</si>
  <si>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</si>
  <si>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</si>
  <si>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</si>
  <si>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</si>
  <si>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</si>
  <si>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</si>
  <si>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</si>
  <si>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</si>
  <si>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</si>
  <si>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</si>
  <si>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</si>
  <si>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</si>
  <si>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</si>
  <si>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</si>
  <si>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</si>
  <si>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</si>
  <si>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</si>
  <si>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</si>
  <si>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</si>
  <si>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</si>
  <si>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</si>
  <si>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</si>
  <si>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</si>
  <si>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</si>
  <si>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</si>
  <si>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</si>
  <si>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</si>
  <si>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</si>
  <si>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</si>
  <si>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</si>
  <si>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</si>
  <si>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</si>
  <si>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</si>
  <si>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</si>
  <si>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</si>
  <si>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</si>
  <si>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</si>
  <si>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</si>
  <si>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</si>
  <si>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</si>
  <si>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</si>
  <si>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</si>
  <si>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</si>
  <si>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</si>
  <si>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</si>
  <si>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</si>
  <si>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</si>
  <si>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</si>
  <si>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</si>
  <si>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</si>
  <si>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</si>
  <si>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</si>
  <si>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</si>
  <si>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</si>
  <si>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</si>
  <si>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</si>
  <si>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</si>
  <si>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</si>
  <si>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</si>
  <si>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</si>
  <si>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</si>
  <si>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</si>
  <si>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</si>
  <si>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</si>
  <si>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</si>
  <si>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</si>
  <si>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</si>
  <si>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</si>
  <si>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</si>
  <si>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</si>
  <si>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</si>
  <si>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</si>
  <si>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</si>
  <si>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</si>
  <si>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</si>
  <si>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</si>
  <si>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</si>
  <si>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</si>
  <si>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</si>
  <si>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</si>
  <si>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</si>
  <si>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</si>
  <si>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</si>
  <si>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</si>
  <si>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</si>
  <si>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</si>
  <si>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</si>
  <si>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</si>
  <si>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</si>
  <si>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</si>
  <si>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</si>
  <si>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</si>
  <si>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</si>
  <si>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</si>
  <si>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</si>
  <si>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</si>
  <si>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</si>
  <si>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</si>
  <si>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</si>
  <si>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</si>
  <si>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</si>
  <si>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</si>
  <si>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</si>
  <si>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</si>
  <si>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</si>
  <si>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</si>
  <si>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</si>
  <si>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</si>
  <si>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</si>
  <si>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</si>
  <si>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</si>
  <si>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</si>
  <si>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</si>
  <si>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</si>
  <si>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</si>
  <si>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</si>
  <si>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</si>
  <si>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</si>
  <si>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</si>
  <si>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</si>
  <si>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</si>
  <si>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</si>
  <si>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</si>
  <si>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</si>
  <si>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</si>
  <si>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</si>
  <si>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</si>
  <si>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</si>
  <si>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</si>
  <si>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</si>
  <si>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</si>
  <si>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</si>
  <si>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</si>
  <si>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</si>
  <si>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</si>
  <si>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</si>
  <si>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</si>
  <si>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</si>
  <si>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</si>
  <si>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</si>
  <si>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</si>
  <si>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</si>
  <si>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</si>
  <si>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</si>
  <si>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</si>
  <si>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</si>
  <si>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</si>
  <si>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</si>
  <si>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</si>
  <si>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</si>
  <si>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</si>
  <si>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</si>
  <si>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</si>
  <si>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</si>
  <si>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</si>
  <si>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</si>
  <si>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</si>
  <si>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</si>
  <si>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</si>
  <si>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</si>
  <si>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</si>
  <si>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</si>
  <si>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</si>
  <si>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</si>
  <si>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</si>
  <si>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</si>
  <si>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</si>
  <si>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</si>
  <si>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</si>
  <si>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</si>
  <si>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</si>
  <si>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</si>
  <si>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</si>
  <si>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</si>
  <si>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</si>
  <si>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</si>
  <si>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</si>
  <si>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</si>
  <si>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</si>
  <si>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</si>
  <si>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</si>
  <si>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</si>
  <si>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</si>
  <si>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</si>
  <si>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</si>
  <si>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</si>
  <si>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</si>
  <si>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</si>
  <si>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</si>
  <si>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</si>
  <si>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</si>
  <si>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</si>
  <si>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</si>
  <si>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</si>
  <si>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</si>
  <si>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</si>
  <si>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</si>
  <si>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</si>
  <si>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</si>
  <si>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</si>
  <si>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</si>
  <si>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</si>
  <si>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</si>
  <si>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</si>
  <si>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</si>
  <si>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</si>
  <si>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</si>
  <si>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</si>
  <si>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</si>
  <si>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</si>
  <si>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</si>
  <si>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</si>
  <si>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</si>
  <si>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</si>
  <si>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</si>
  <si>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</si>
  <si>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</si>
  <si>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</si>
  <si>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</si>
  <si>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</si>
  <si>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</si>
  <si>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</si>
  <si>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</si>
  <si>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</si>
  <si>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</si>
  <si>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</si>
  <si>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</si>
  <si>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</si>
  <si>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</si>
  <si>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</si>
  <si>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</si>
  <si>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</si>
  <si>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</si>
  <si>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</si>
  <si>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</si>
  <si>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</si>
  <si>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</si>
  <si>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</si>
  <si>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</si>
  <si>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</si>
  <si>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</si>
  <si>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</si>
  <si>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</si>
  <si>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</si>
  <si>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</si>
  <si>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</si>
  <si>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</si>
  <si>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</si>
  <si>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</si>
  <si>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</si>
  <si>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</si>
  <si>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</si>
  <si>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</si>
  <si>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</si>
  <si>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</si>
  <si>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</si>
  <si>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</si>
  <si>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</si>
  <si>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</si>
  <si>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</si>
  <si>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</si>
  <si>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</si>
  <si>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</si>
  <si>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</si>
  <si>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</si>
  <si>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</si>
  <si>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</si>
  <si>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</si>
  <si>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</si>
  <si>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</si>
  <si>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</si>
  <si>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</si>
  <si>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</si>
  <si>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</si>
  <si>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</si>
  <si>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</si>
  <si>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</si>
  <si>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</si>
  <si>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</si>
  <si>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</si>
  <si>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</si>
  <si>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</si>
  <si>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</si>
  <si>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</si>
  <si>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</si>
  <si>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</si>
  <si>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</si>
  <si>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</si>
  <si>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</si>
  <si>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</si>
  <si>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</si>
  <si>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</si>
  <si>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</si>
  <si>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</si>
  <si>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</si>
  <si>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</si>
  <si>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</si>
  <si>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</si>
  <si>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</si>
  <si>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</si>
  <si>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</si>
  <si>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</si>
  <si>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</si>
  <si>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</si>
  <si>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</si>
  <si>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</si>
  <si>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</si>
  <si>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</si>
  <si>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</si>
  <si>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</si>
  <si>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</si>
  <si>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</si>
  <si>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</si>
  <si>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</si>
  <si>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</si>
  <si>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</si>
  <si>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</si>
  <si>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</si>
  <si>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</si>
  <si>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</si>
  <si>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</si>
  <si>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</si>
  <si>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</si>
  <si>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</si>
  <si>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</si>
  <si>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</si>
  <si>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</si>
  <si>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</si>
  <si>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</si>
  <si>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</si>
  <si>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</si>
  <si>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</si>
  <si>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</si>
  <si>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</si>
  <si>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</si>
  <si>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</si>
  <si>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</si>
  <si>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</si>
  <si>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</si>
  <si>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</si>
  <si>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</si>
  <si>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</si>
  <si>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</si>
  <si>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</si>
  <si>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</si>
  <si>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</si>
  <si>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</si>
  <si>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</si>
  <si>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</si>
  <si>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</si>
  <si>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</si>
  <si>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</si>
  <si>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</si>
  <si>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</si>
  <si>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</si>
  <si>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</si>
  <si>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</si>
  <si>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</si>
  <si>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</si>
  <si>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</si>
  <si>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</si>
  <si>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</si>
  <si>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</si>
  <si>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</si>
  <si>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</si>
  <si>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</si>
  <si>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</si>
  <si>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</si>
  <si>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</si>
  <si>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</si>
  <si>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</si>
  <si>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</si>
  <si>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</si>
  <si>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</si>
  <si>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</si>
  <si>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</si>
  <si>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</si>
  <si>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</si>
  <si>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</si>
  <si>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</si>
  <si>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</si>
  <si>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</si>
  <si>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</si>
  <si>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</si>
  <si>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</si>
  <si>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</si>
  <si>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</si>
  <si>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</si>
  <si>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</si>
  <si>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</si>
  <si>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</si>
  <si>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</si>
  <si>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</si>
  <si>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</si>
  <si>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</si>
  <si>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</si>
  <si>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</si>
  <si>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</si>
  <si>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</si>
  <si>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</si>
  <si>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</si>
  <si>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</si>
  <si>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</si>
  <si>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</si>
  <si>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</si>
  <si>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</si>
  <si>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</si>
  <si>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</si>
  <si>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</si>
  <si>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</si>
  <si>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</si>
  <si>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</si>
  <si>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</si>
  <si>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</si>
  <si>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</si>
  <si>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</si>
  <si>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</si>
  <si>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</si>
  <si>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</si>
  <si>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</si>
  <si>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</si>
  <si>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</si>
  <si>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</si>
  <si>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</si>
  <si>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</si>
  <si>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</si>
  <si>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</si>
  <si>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</si>
  <si>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</si>
  <si>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</si>
  <si>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</si>
  <si>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</si>
  <si>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</si>
  <si>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</si>
  <si>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</si>
  <si>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</si>
  <si>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</si>
  <si>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</si>
  <si>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</si>
  <si>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</si>
  <si>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</si>
  <si>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</si>
  <si>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</si>
  <si>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</si>
  <si>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</si>
  <si>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</si>
  <si>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</si>
  <si>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</si>
  <si>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</si>
  <si>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</si>
  <si>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</si>
  <si>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</si>
  <si>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</si>
  <si>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</si>
  <si>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</si>
  <si>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</si>
  <si>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</si>
  <si>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</si>
  <si>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</si>
  <si>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</si>
  <si>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</si>
  <si>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</si>
  <si>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</si>
  <si>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</si>
  <si>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</si>
  <si>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</si>
  <si>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</si>
  <si>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</si>
  <si>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</si>
  <si>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</si>
  <si>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</si>
  <si>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</si>
  <si>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</si>
  <si>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</si>
  <si>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</si>
  <si>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</si>
  <si>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</si>
  <si>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</si>
  <si>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</si>
  <si>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</si>
  <si>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</si>
  <si>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</si>
  <si>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</si>
  <si>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</si>
  <si>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</si>
  <si>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</si>
  <si>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</si>
  <si>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</si>
  <si>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</si>
  <si>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</si>
  <si>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</si>
  <si>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</si>
  <si>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</si>
  <si>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</si>
  <si>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</si>
  <si>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</si>
  <si>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</si>
  <si>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</si>
  <si>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</si>
  <si>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</si>
  <si>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</si>
  <si>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</si>
  <si>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</si>
  <si>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</si>
  <si>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</si>
  <si>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</si>
  <si>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</si>
  <si>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</si>
  <si>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</si>
  <si>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</si>
  <si>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</si>
  <si>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</si>
  <si>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</si>
  <si>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</si>
  <si>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</si>
  <si>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</si>
  <si>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</si>
  <si>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</si>
  <si>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</si>
  <si>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</si>
  <si>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</si>
  <si>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</si>
  <si>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</si>
  <si>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</si>
  <si>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</si>
  <si>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</si>
  <si>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</si>
  <si>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</si>
  <si>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</si>
  <si>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</si>
  <si>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</si>
  <si>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</si>
  <si>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</si>
  <si>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</si>
  <si>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</si>
  <si>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</si>
  <si>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</si>
  <si>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</si>
  <si>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</si>
  <si>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</si>
  <si>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</si>
  <si>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</si>
  <si>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</si>
  <si>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</si>
  <si>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</si>
  <si>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</si>
  <si>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</si>
  <si>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</si>
  <si>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</si>
  <si>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</si>
  <si>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</si>
  <si>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</si>
  <si>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</si>
  <si>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</si>
  <si>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</si>
  <si>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</si>
  <si>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</si>
  <si>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</si>
  <si>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</si>
  <si>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</si>
  <si>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</si>
  <si>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</si>
  <si>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</si>
  <si>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</si>
  <si>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</si>
  <si>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</si>
  <si>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</si>
  <si>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</si>
  <si>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</si>
  <si>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</si>
  <si>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</si>
  <si>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</si>
  <si>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</si>
  <si>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</si>
  <si>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</si>
  <si>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</si>
  <si>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</si>
  <si>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</si>
  <si>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</si>
  <si>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</si>
  <si>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</si>
  <si>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</si>
  <si>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</si>
  <si>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</si>
  <si>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</si>
  <si>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</si>
  <si>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</si>
  <si>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</si>
  <si>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</si>
  <si>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</si>
  <si>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</si>
  <si>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</si>
  <si>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</si>
  <si>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</si>
  <si>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</si>
  <si>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</si>
  <si>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</si>
  <si>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</si>
  <si>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</si>
  <si>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</si>
  <si>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</si>
  <si>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</si>
  <si>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</si>
  <si>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</si>
  <si>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</si>
  <si>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</si>
  <si>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</si>
  <si>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</si>
  <si>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</si>
  <si>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</si>
  <si>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</si>
  <si>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</si>
  <si>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</si>
  <si>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</si>
  <si>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</si>
  <si>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</si>
  <si>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</si>
  <si>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</si>
  <si>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</si>
  <si>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</si>
  <si>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</si>
  <si>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</si>
  <si>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</si>
  <si>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</si>
  <si>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</si>
  <si>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</si>
  <si>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</si>
  <si>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</si>
  <si>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</si>
  <si>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</si>
  <si>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</si>
  <si>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</si>
  <si>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</si>
  <si>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</si>
  <si>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</si>
  <si>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</si>
  <si>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</si>
  <si>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</si>
  <si>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</si>
  <si>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</si>
  <si>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</si>
  <si>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</si>
  <si>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</si>
  <si>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</si>
  <si>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</si>
  <si>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</si>
  <si>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</si>
  <si>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</si>
  <si>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</si>
  <si>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</si>
  <si>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</si>
  <si>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</si>
  <si>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</si>
  <si>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</si>
  <si>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</si>
  <si>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</si>
  <si>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</si>
  <si>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</si>
  <si>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</si>
  <si>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</si>
  <si>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</si>
  <si>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</si>
  <si>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</si>
  <si>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</si>
  <si>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</si>
  <si>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</si>
  <si>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</si>
  <si>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</si>
  <si>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</si>
  <si>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</si>
  <si>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</si>
  <si>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</si>
  <si>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</si>
  <si>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</si>
  <si>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</si>
  <si>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</si>
  <si>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</si>
  <si>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</si>
  <si>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</si>
  <si>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</si>
  <si>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</si>
  <si>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</si>
  <si>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</si>
  <si>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</si>
  <si>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</si>
  <si>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</si>
  <si>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</si>
  <si>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</si>
  <si>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</si>
  <si>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</si>
  <si>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</si>
  <si>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</si>
  <si>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</si>
  <si>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</si>
  <si>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</si>
  <si>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</si>
  <si>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</si>
  <si>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</si>
  <si>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</si>
  <si>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</si>
  <si>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</si>
  <si>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</si>
  <si>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</si>
  <si>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</si>
  <si>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</si>
  <si>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</si>
  <si>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</si>
  <si>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</si>
  <si>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</si>
  <si>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</si>
  <si>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</si>
  <si>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</si>
  <si>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</si>
  <si>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</si>
  <si>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</si>
  <si>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</si>
  <si>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</si>
  <si>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</si>
  <si>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</si>
  <si>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</si>
  <si>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</si>
  <si>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</si>
  <si>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</si>
  <si>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</si>
  <si>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</si>
  <si>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</si>
  <si>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</si>
  <si>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</si>
  <si>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</si>
  <si>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</si>
  <si>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</si>
  <si>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</si>
  <si>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</si>
  <si>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</si>
  <si>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</si>
  <si>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</si>
  <si>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</si>
  <si>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</si>
  <si>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</si>
  <si>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</si>
  <si>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</si>
  <si>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</si>
  <si>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</si>
  <si>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</si>
  <si>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</si>
  <si>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</si>
  <si>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</si>
  <si>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</si>
  <si>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</si>
  <si>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</si>
  <si>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</si>
  <si>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</si>
  <si>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</si>
  <si>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</si>
  <si>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</si>
  <si>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</si>
  <si>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</si>
  <si>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</si>
  <si>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</si>
  <si>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</si>
  <si>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</si>
  <si>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</si>
  <si>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</si>
  <si>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</si>
  <si>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</si>
  <si>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</si>
  <si>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</si>
  <si>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</si>
  <si>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</si>
  <si>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</si>
  <si>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</si>
  <si>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</si>
  <si>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</si>
  <si>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</si>
  <si>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</si>
  <si>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</si>
  <si>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</si>
  <si>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</si>
  <si>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</si>
  <si>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</si>
  <si>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</si>
  <si>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</si>
  <si>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</si>
  <si>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</si>
  <si>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</si>
  <si>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</si>
  <si>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</si>
  <si>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</si>
  <si>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</si>
  <si>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</si>
  <si>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</si>
  <si>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</si>
  <si>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</si>
  <si>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</si>
  <si>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</si>
  <si>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</si>
  <si>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</si>
  <si>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</si>
  <si>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</si>
  <si>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</si>
  <si>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</si>
  <si>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</si>
  <si>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</si>
  <si>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</si>
  <si>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</si>
  <si>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</si>
  <si>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</si>
  <si>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</si>
  <si>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</si>
  <si>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</si>
  <si>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</si>
  <si>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</si>
  <si>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</si>
  <si>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</si>
  <si>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</si>
  <si>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</si>
  <si>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</si>
  <si>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</si>
  <si>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</si>
  <si>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</si>
  <si>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</si>
  <si>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</si>
  <si>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</si>
  <si>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</si>
  <si>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</si>
  <si>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</si>
  <si>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</si>
  <si>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</si>
  <si>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</si>
  <si>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</si>
  <si>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</si>
  <si>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</si>
  <si>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</si>
  <si>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</si>
  <si>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</si>
  <si>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</si>
  <si>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</si>
  <si>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</si>
  <si>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</si>
  <si>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</si>
  <si>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</si>
  <si>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</si>
  <si>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</si>
  <si>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</si>
  <si>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</si>
  <si>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</si>
  <si>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</si>
  <si>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</si>
  <si>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</si>
  <si>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</si>
  <si>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</si>
  <si>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</si>
  <si>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</si>
  <si>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</si>
  <si>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</si>
  <si>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</si>
  <si>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</si>
  <si>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</si>
  <si>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</si>
  <si>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</si>
  <si>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</si>
  <si>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</si>
  <si>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</si>
  <si>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</si>
  <si>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</si>
  <si>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</si>
  <si>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</si>
  <si>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</si>
  <si>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</si>
  <si>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</si>
  <si>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</si>
  <si>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</si>
  <si>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</si>
  <si>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</si>
  <si>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</si>
  <si>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</si>
  <si>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</si>
  <si>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</si>
  <si>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</si>
  <si>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</si>
  <si>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</si>
  <si>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</si>
  <si>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</si>
  <si>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</si>
  <si>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</si>
  <si>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</si>
  <si>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</si>
  <si>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</si>
  <si>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</si>
  <si>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</si>
  <si>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</si>
  <si>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</si>
  <si>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</si>
  <si>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</si>
  <si>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</si>
  <si>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</si>
  <si>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</si>
  <si>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</si>
  <si>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</si>
  <si>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</si>
  <si>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</si>
  <si>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</si>
  <si>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</si>
  <si>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</si>
  <si>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</si>
  <si>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</si>
  <si>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</si>
  <si>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</si>
  <si>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</si>
  <si>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</si>
  <si>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</si>
  <si>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</si>
  <si>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</si>
  <si>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</si>
  <si>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</si>
  <si>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</si>
  <si>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</si>
  <si>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</si>
  <si>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</si>
  <si>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</si>
  <si>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</si>
  <si>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</si>
  <si>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</si>
  <si>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</si>
  <si>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</si>
  <si>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</si>
  <si>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</si>
  <si>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</si>
  <si>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</si>
  <si>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</si>
  <si>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</si>
  <si>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</si>
  <si>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</si>
  <si>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</si>
  <si>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</si>
  <si>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</si>
  <si>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</si>
  <si>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</si>
  <si>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</si>
  <si>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</si>
  <si>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</si>
  <si>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</si>
  <si>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</si>
  <si>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</si>
  <si>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</si>
  <si>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</si>
  <si>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</si>
  <si>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</si>
  <si>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</si>
  <si>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</si>
  <si>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</si>
  <si>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</si>
  <si>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</si>
  <si>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</si>
  <si>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</si>
  <si>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</si>
  <si>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</si>
  <si>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</si>
  <si>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</si>
  <si>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</si>
  <si>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</si>
  <si>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</si>
  <si>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</si>
  <si>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</si>
  <si>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</si>
  <si>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</si>
  <si>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</si>
  <si>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</si>
  <si>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</si>
  <si>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</si>
  <si>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</si>
  <si>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</si>
  <si>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</si>
  <si>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</si>
  <si>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</si>
  <si>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</si>
  <si>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</si>
  <si>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</si>
  <si>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</si>
  <si>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</si>
  <si>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</si>
  <si>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</si>
  <si>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</si>
  <si>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</si>
  <si>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</si>
  <si>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</si>
  <si>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</si>
  <si>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</si>
  <si>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</si>
  <si>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</si>
  <si>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</si>
  <si>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</si>
  <si>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</si>
  <si>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</si>
  <si>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</si>
  <si>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</si>
  <si>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</si>
  <si>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</si>
  <si>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</si>
  <si>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</si>
  <si>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</si>
  <si>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</si>
  <si>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</si>
  <si>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</si>
  <si>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</si>
  <si>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</si>
  <si>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</si>
  <si>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</si>
  <si>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</si>
  <si>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</si>
  <si>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</si>
  <si>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</si>
  <si>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</si>
  <si>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</si>
  <si>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</si>
  <si>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</si>
  <si>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</si>
  <si>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</si>
  <si>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</si>
  <si>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</si>
  <si>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</si>
  <si>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</si>
  <si>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</si>
  <si>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</si>
  <si>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</si>
  <si>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</si>
  <si>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</si>
  <si>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</si>
  <si>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</si>
  <si>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</si>
  <si>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</si>
  <si>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</si>
  <si>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</si>
  <si>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</si>
  <si>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</si>
  <si>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</si>
  <si>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</si>
  <si>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</si>
  <si>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</si>
  <si>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</si>
  <si>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</si>
  <si>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</si>
  <si>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</si>
  <si>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</si>
  <si>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</si>
  <si>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</si>
  <si>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</si>
  <si>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</si>
  <si>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</si>
  <si>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</si>
  <si>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</si>
  <si>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</si>
  <si>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</si>
  <si>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</si>
  <si>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</si>
  <si>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</si>
  <si>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</si>
  <si>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</si>
  <si>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</si>
  <si>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</si>
  <si>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</si>
  <si>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</si>
  <si>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</si>
  <si>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</si>
  <si>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</si>
  <si>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</si>
  <si>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</si>
  <si>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</si>
  <si>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</si>
  <si>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</si>
  <si>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</si>
  <si>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</si>
  <si>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</si>
  <si>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</si>
  <si>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</si>
  <si>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</si>
  <si>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</si>
  <si>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</si>
  <si>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</si>
  <si>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</si>
  <si>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</si>
  <si>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</si>
  <si>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</si>
  <si>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</si>
  <si>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</si>
  <si>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</si>
  <si>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</si>
  <si>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</si>
  <si>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</si>
  <si>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</si>
  <si>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</si>
  <si>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</si>
  <si>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</si>
  <si>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</si>
  <si>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</si>
  <si>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</si>
  <si>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</si>
  <si>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</si>
  <si>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</si>
  <si>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</si>
  <si>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</si>
  <si>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</si>
  <si>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</si>
  <si>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</si>
  <si>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</si>
  <si>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</si>
  <si>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</si>
  <si>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</si>
  <si>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</si>
  <si>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</si>
  <si>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</si>
  <si>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</si>
  <si>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</si>
  <si>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</si>
  <si>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</si>
  <si>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</si>
  <si>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</si>
  <si>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</si>
  <si>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</si>
  <si>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</si>
  <si>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</si>
  <si>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</si>
  <si>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</si>
  <si>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</si>
  <si>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</si>
  <si>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</si>
  <si>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</si>
  <si>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</si>
  <si>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</si>
  <si>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</si>
  <si>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</si>
  <si>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</si>
  <si>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</si>
  <si>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</si>
  <si>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</si>
  <si>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</si>
  <si>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</si>
  <si>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</si>
  <si>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</si>
  <si>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</si>
  <si>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</si>
  <si>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</si>
  <si>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</si>
  <si>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</si>
  <si>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</si>
  <si>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</si>
  <si>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</si>
  <si>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</si>
  <si>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</si>
  <si>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</si>
  <si>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</si>
  <si>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</si>
  <si>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</si>
  <si>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</si>
  <si>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</si>
  <si>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</si>
  <si>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</si>
  <si>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</si>
  <si>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</si>
  <si>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</si>
  <si>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</si>
  <si>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</si>
  <si>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</si>
  <si>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</si>
  <si>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</si>
  <si>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</si>
  <si>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</si>
  <si>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</si>
  <si>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</si>
  <si>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</si>
  <si>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</si>
  <si>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</si>
  <si>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</si>
  <si>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</si>
  <si>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</si>
  <si>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</si>
  <si>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</si>
  <si>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</si>
  <si>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</si>
  <si>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</si>
  <si>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</si>
  <si>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</si>
  <si>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</si>
  <si>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</si>
  <si>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</si>
  <si>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</si>
  <si>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</si>
  <si>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</si>
  <si>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</si>
  <si>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</si>
  <si>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</si>
  <si>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</si>
  <si>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</si>
  <si>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</si>
  <si>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</si>
  <si>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</si>
  <si>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</si>
  <si>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</si>
  <si>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</si>
  <si>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</si>
  <si>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</si>
  <si>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</si>
  <si>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</si>
  <si>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</si>
  <si>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</si>
  <si>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</si>
  <si>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</si>
  <si>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</si>
  <si>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</si>
  <si>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</si>
  <si>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</si>
  <si>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</si>
  <si>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</si>
  <si>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</si>
  <si>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</si>
  <si>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</si>
  <si>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</si>
  <si>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</si>
  <si>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</si>
  <si>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</si>
  <si>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</si>
  <si>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</si>
  <si>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</si>
  <si>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</si>
  <si>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</si>
  <si>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</si>
  <si>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</si>
  <si>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</si>
  <si>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</si>
  <si>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</si>
  <si>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</si>
  <si>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</si>
  <si>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</si>
  <si>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</si>
  <si>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</si>
  <si>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</si>
  <si>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</si>
  <si>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</si>
  <si>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</si>
  <si>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</si>
  <si>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</si>
  <si>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</si>
  <si>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</si>
  <si>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</si>
  <si>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</si>
  <si>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</si>
  <si>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</si>
  <si>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</si>
  <si>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</si>
  <si>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</si>
  <si>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</si>
  <si>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</si>
  <si>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</si>
  <si>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</si>
  <si>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</si>
  <si>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</si>
  <si>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</si>
  <si>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</si>
  <si>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</si>
  <si>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</si>
  <si>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</si>
  <si>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</si>
  <si>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</si>
  <si>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</si>
  <si>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</si>
  <si>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</si>
  <si>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</si>
  <si>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</si>
  <si>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</si>
  <si>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</si>
  <si>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</si>
  <si>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</si>
  <si>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</si>
  <si>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</si>
  <si>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</si>
  <si>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</si>
  <si>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</si>
  <si>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</si>
  <si>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</si>
  <si>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</si>
  <si>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</si>
  <si>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</si>
  <si>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</si>
  <si>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</si>
  <si>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</si>
  <si>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</si>
  <si>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</si>
  <si>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</si>
  <si>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</si>
  <si>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</si>
  <si>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</si>
  <si>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</si>
  <si>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</si>
  <si>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</si>
  <si>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</si>
  <si>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</si>
  <si>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</si>
  <si>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</si>
  <si>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</si>
  <si>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</si>
  <si>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</si>
  <si>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</si>
  <si>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</si>
  <si>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</si>
  <si>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</si>
  <si>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</si>
  <si>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</si>
  <si>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</si>
  <si>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</si>
  <si>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</si>
  <si>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</si>
  <si>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</si>
  <si>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</si>
  <si>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</si>
  <si>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</si>
  <si>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</si>
  <si>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</si>
  <si>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</si>
  <si>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</si>
  <si>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</si>
  <si>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</si>
  <si>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</si>
  <si>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</si>
  <si>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</si>
  <si>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</si>
  <si>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</si>
  <si>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</si>
  <si>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</si>
  <si>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</si>
  <si>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</si>
  <si>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</si>
  <si>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</si>
  <si>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</si>
  <si>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</si>
  <si>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</si>
  <si>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</si>
  <si>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</si>
  <si>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</si>
  <si>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</si>
  <si>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</si>
  <si>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</si>
  <si>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</si>
  <si>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</si>
  <si>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</si>
  <si>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</si>
  <si>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</si>
  <si>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</si>
  <si>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</si>
  <si>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</si>
  <si>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</si>
  <si>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</si>
  <si>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</si>
  <si>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</si>
  <si>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</si>
  <si>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</si>
  <si>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</si>
  <si>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</si>
  <si>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</si>
  <si>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</si>
  <si>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</si>
  <si>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</si>
  <si>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</si>
  <si>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</si>
  <si>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</si>
  <si>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</si>
  <si>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</si>
  <si>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</si>
  <si>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</si>
  <si>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</si>
  <si>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</si>
  <si>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</si>
  <si>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</si>
  <si>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</si>
  <si>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</si>
  <si>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</si>
  <si>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</si>
  <si>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</si>
  <si>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</si>
  <si>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</si>
  <si>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</si>
  <si>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</si>
  <si>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</si>
  <si>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</si>
  <si>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</si>
  <si>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</si>
  <si>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</si>
  <si>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</si>
  <si>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</si>
  <si>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</si>
  <si>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</si>
  <si>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</si>
  <si>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</si>
  <si>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</si>
  <si>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</si>
  <si>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</si>
  <si>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</si>
  <si>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</si>
  <si>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</si>
  <si>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</si>
  <si>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</si>
  <si>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</si>
  <si>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</si>
  <si>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</si>
  <si>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</si>
  <si>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</si>
  <si>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</si>
  <si>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</si>
  <si>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</si>
  <si>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</si>
  <si>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</si>
  <si>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</si>
  <si>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</si>
  <si>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</si>
  <si>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</si>
  <si>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</si>
  <si>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</si>
  <si>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</si>
  <si>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</si>
  <si>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</si>
  <si>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</si>
  <si>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</si>
  <si>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</si>
  <si>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</si>
  <si>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</si>
  <si>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</si>
  <si>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</si>
  <si>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</si>
  <si>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</si>
  <si>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</si>
  <si>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</si>
  <si>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</si>
  <si>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</si>
  <si>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</si>
  <si>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</si>
  <si>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</si>
  <si>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</si>
  <si>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</si>
  <si>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</si>
  <si>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</si>
  <si>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</si>
  <si>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</si>
  <si>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</si>
  <si>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</si>
  <si>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</si>
  <si>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</si>
  <si>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</si>
  <si>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</si>
  <si>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</si>
  <si>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</si>
  <si>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</si>
  <si>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</si>
  <si>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</si>
  <si>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</si>
  <si>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</si>
  <si>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</si>
  <si>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</si>
  <si>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</si>
  <si>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</si>
  <si>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</si>
  <si>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</si>
  <si>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</si>
  <si>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</si>
  <si>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</si>
  <si>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</si>
  <si>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</si>
  <si>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</si>
  <si>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</si>
  <si>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</si>
  <si>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</si>
  <si>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</si>
  <si>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</si>
  <si>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</si>
  <si>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</si>
  <si>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</si>
  <si>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</si>
  <si>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</si>
  <si>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</si>
  <si>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</si>
  <si>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</si>
  <si>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</si>
  <si>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</si>
  <si>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</si>
  <si>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</si>
  <si>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</si>
  <si>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</si>
  <si>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</si>
  <si>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</si>
  <si>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</si>
  <si>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</si>
  <si>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</si>
  <si>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</si>
  <si>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</si>
  <si>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</si>
  <si>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</si>
  <si>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</si>
  <si>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</si>
  <si>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</si>
  <si>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</si>
  <si>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</si>
  <si>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</si>
  <si>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</si>
  <si>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</si>
  <si>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</si>
  <si>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</si>
  <si>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</si>
  <si>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</si>
  <si>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</si>
  <si>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</si>
  <si>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</si>
  <si>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</si>
  <si>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</si>
  <si>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</si>
  <si>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</si>
  <si>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</si>
  <si>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</si>
  <si>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</si>
  <si>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</si>
  <si>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</si>
  <si>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</si>
  <si>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</si>
  <si>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</si>
  <si>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</si>
  <si>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</si>
  <si>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</si>
  <si>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</si>
  <si>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</si>
  <si>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</si>
  <si>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</si>
  <si>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</si>
  <si>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</si>
  <si>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</si>
  <si>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</si>
  <si>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</si>
  <si>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</si>
  <si>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</si>
  <si>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</si>
  <si>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</si>
  <si>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</si>
  <si>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</si>
  <si>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</si>
  <si>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</si>
  <si>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</si>
  <si>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</si>
  <si>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</si>
  <si>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</si>
  <si>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</si>
  <si>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</si>
  <si>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</si>
  <si>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</si>
  <si>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</si>
  <si>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</si>
  <si>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</si>
  <si>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</si>
  <si>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</si>
  <si>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</si>
  <si>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</si>
  <si>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</si>
  <si>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</si>
  <si>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</si>
  <si>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</si>
  <si>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</si>
  <si>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</si>
  <si>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</si>
  <si>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</si>
  <si>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</si>
  <si>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</si>
  <si>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</si>
  <si>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</si>
  <si>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</si>
  <si>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</si>
  <si>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</si>
  <si>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</si>
  <si>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</si>
  <si>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</si>
  <si>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</si>
  <si>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</si>
  <si>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</si>
  <si>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</si>
  <si>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</si>
  <si>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</si>
  <si>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</si>
  <si>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</si>
  <si>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</si>
  <si>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</si>
  <si>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</si>
  <si>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</si>
  <si>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</si>
  <si>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</si>
  <si>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</si>
  <si>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</si>
  <si>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</si>
  <si>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</si>
  <si>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</si>
  <si>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</si>
  <si>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</si>
  <si>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</si>
  <si>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</si>
  <si>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</si>
  <si>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</si>
  <si>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</si>
  <si>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</si>
  <si>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</si>
  <si>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</si>
  <si>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</si>
  <si>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</si>
  <si>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</si>
  <si>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</si>
  <si>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</si>
  <si>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</si>
  <si>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</si>
  <si>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</si>
  <si>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</si>
  <si>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</si>
  <si>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</si>
  <si>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</si>
  <si>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</si>
  <si>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</si>
  <si>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</si>
  <si>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</si>
  <si>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</si>
  <si>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</si>
  <si>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</si>
  <si>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</si>
  <si>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</si>
  <si>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</si>
  <si>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</si>
  <si>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</si>
  <si>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</si>
  <si>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</si>
  <si>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</si>
  <si>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</si>
  <si>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</si>
  <si>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</si>
  <si>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</si>
  <si>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</si>
  <si>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</si>
  <si>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</si>
  <si>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</si>
  <si>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</si>
  <si>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</si>
  <si>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</si>
  <si>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</si>
  <si>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</si>
  <si>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</si>
  <si>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</si>
  <si>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</si>
  <si>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</si>
  <si>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</si>
  <si>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</si>
  <si>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</si>
  <si>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</si>
  <si>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</si>
  <si>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</si>
  <si>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</si>
  <si>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</si>
  <si>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</si>
  <si>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</si>
  <si>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</si>
  <si>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</si>
  <si>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</si>
  <si>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</si>
  <si>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</si>
  <si>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</si>
  <si>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</si>
  <si>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</si>
  <si>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</si>
  <si>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</si>
  <si>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</si>
  <si>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</si>
  <si>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</si>
  <si>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</si>
  <si>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</si>
  <si>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</si>
  <si>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</si>
  <si>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</si>
  <si>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</si>
  <si>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</si>
  <si>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</si>
  <si>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</si>
  <si>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</si>
  <si>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</si>
  <si>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</si>
  <si>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</si>
  <si>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</si>
  <si>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</si>
  <si>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</si>
  <si>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</si>
  <si>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</si>
  <si>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</si>
  <si>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</si>
  <si>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</si>
  <si>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</si>
  <si>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</si>
  <si>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</si>
  <si>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</si>
  <si>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</si>
  <si>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</si>
  <si>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</si>
  <si>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</si>
  <si>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</si>
  <si>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</si>
  <si>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</si>
  <si>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</si>
  <si>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</si>
  <si>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</si>
  <si>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</si>
  <si>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</si>
  <si>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</si>
  <si>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</si>
  <si>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</si>
  <si>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</si>
  <si>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</si>
  <si>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</si>
  <si>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</si>
  <si>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</si>
  <si>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</si>
  <si>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</si>
  <si>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</si>
  <si>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</si>
  <si>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</si>
  <si>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</si>
  <si>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</si>
  <si>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</si>
  <si>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</si>
  <si>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</si>
  <si>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</si>
  <si>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</si>
  <si>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</si>
  <si>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</si>
  <si>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</si>
  <si>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</si>
  <si>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</si>
  <si>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</si>
  <si>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</si>
  <si>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</si>
  <si>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</si>
  <si>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</si>
  <si>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</si>
  <si>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</si>
  <si>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</si>
  <si>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</si>
  <si>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</si>
  <si>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</si>
  <si>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</si>
  <si>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</si>
  <si>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</si>
  <si>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</si>
  <si>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</si>
  <si>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</si>
  <si>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</si>
  <si>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</si>
  <si>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</si>
  <si>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</si>
  <si>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</si>
  <si>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</si>
  <si>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</si>
  <si>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</si>
  <si>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</si>
  <si>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</si>
  <si>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</si>
  <si>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</si>
  <si>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</si>
  <si>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</si>
  <si>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</si>
  <si>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</si>
  <si>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</si>
  <si>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</si>
  <si>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</si>
  <si>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</si>
  <si>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</si>
  <si>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</si>
  <si>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</si>
  <si>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</si>
  <si>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</si>
  <si>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</si>
  <si>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</si>
  <si>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</si>
  <si>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</si>
  <si>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</si>
  <si>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</si>
  <si>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</si>
  <si>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</si>
  <si>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</si>
  <si>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</si>
  <si>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</si>
  <si>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</si>
  <si>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</si>
  <si>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</si>
  <si>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</si>
  <si>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</si>
  <si>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</si>
  <si>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</si>
  <si>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</si>
  <si>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</si>
  <si>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</si>
  <si>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</si>
  <si>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</si>
  <si>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</si>
  <si>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</si>
  <si>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</si>
  <si>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</si>
  <si>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</si>
  <si>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</si>
  <si>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</si>
  <si>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</si>
  <si>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</si>
  <si>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</si>
  <si>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</si>
  <si>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</si>
  <si>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</si>
  <si>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</si>
  <si>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</si>
  <si>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</si>
  <si>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</si>
  <si>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</si>
  <si>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</si>
  <si>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</si>
  <si>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</si>
  <si>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</si>
  <si>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</si>
  <si>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</si>
  <si>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</si>
  <si>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</si>
  <si>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</si>
  <si>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</si>
  <si>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</si>
  <si>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</si>
  <si>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</si>
  <si>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</si>
  <si>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</si>
  <si>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</si>
  <si>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</si>
  <si>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</si>
  <si>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</si>
  <si>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</si>
  <si>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</si>
  <si>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</si>
  <si>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</si>
  <si>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</si>
  <si>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</si>
  <si>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</si>
  <si>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</si>
  <si>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</si>
  <si>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</si>
  <si>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</si>
  <si>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</si>
  <si>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</si>
  <si>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</si>
  <si>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</si>
  <si>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</si>
  <si>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</si>
  <si>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</si>
  <si>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</si>
  <si>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</si>
  <si>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</si>
  <si>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</si>
  <si>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</si>
  <si>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</si>
  <si>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</si>
  <si>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</si>
  <si>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</si>
  <si>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</si>
  <si>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</si>
  <si>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</si>
  <si>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</si>
  <si>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</si>
  <si>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</si>
  <si>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</si>
  <si>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</si>
  <si>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</si>
  <si>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</si>
  <si>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</si>
  <si>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</si>
  <si>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</si>
  <si>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</si>
  <si>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</si>
  <si>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</si>
  <si>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</si>
  <si>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</si>
  <si>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</si>
  <si>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</si>
  <si>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</si>
  <si>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</si>
  <si>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</si>
  <si>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</si>
  <si>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</si>
  <si>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</si>
  <si>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</si>
  <si>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</si>
  <si>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</si>
  <si>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</si>
  <si>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</si>
  <si>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</si>
  <si>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</si>
  <si>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</si>
  <si>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</si>
  <si>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</si>
  <si>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</si>
  <si>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</si>
  <si>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</si>
  <si>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</si>
  <si>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</si>
  <si>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</si>
  <si>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</si>
  <si>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</si>
  <si>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</si>
  <si>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</si>
  <si>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</si>
  <si>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</si>
  <si>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</si>
  <si>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</si>
  <si>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</si>
  <si>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</si>
  <si>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</si>
  <si>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</si>
  <si>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</si>
  <si>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</si>
  <si>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</si>
  <si>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</si>
  <si>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</si>
  <si>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</si>
  <si>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</si>
  <si>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</si>
  <si>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</si>
  <si>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</si>
  <si>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</si>
  <si>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</si>
  <si>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</si>
  <si>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</si>
  <si>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</si>
  <si>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</si>
  <si>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</si>
  <si>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</si>
  <si>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</si>
  <si>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</si>
  <si>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</si>
  <si>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</si>
  <si>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</si>
  <si>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</si>
  <si>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</si>
  <si>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</si>
  <si>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</si>
  <si>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</si>
  <si>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</si>
  <si>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</si>
  <si>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</si>
  <si>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</si>
  <si>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</si>
  <si>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</si>
  <si>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</si>
  <si>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</si>
  <si>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</si>
  <si>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</si>
  <si>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</si>
  <si>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</si>
  <si>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</si>
  <si>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</si>
  <si>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</si>
  <si>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</si>
  <si>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</si>
  <si>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</si>
  <si>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</si>
  <si>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</si>
  <si>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</si>
  <si>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</si>
  <si>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</si>
  <si>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</si>
  <si>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</si>
  <si>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</si>
  <si>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</si>
  <si>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</si>
  <si>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</si>
  <si>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</si>
  <si>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</si>
  <si>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</si>
  <si>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</si>
  <si>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</si>
  <si>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</si>
  <si>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</si>
  <si>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</si>
  <si>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</si>
  <si>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</si>
  <si>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</si>
  <si>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</si>
  <si>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</si>
  <si>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</si>
  <si>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</si>
  <si>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</si>
  <si>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</si>
  <si>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</si>
  <si>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</si>
  <si>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</si>
  <si>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</si>
  <si>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</si>
  <si>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</si>
  <si>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</si>
  <si>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</si>
  <si>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</si>
  <si>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</si>
  <si>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</si>
  <si>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</si>
  <si>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</si>
  <si>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</si>
  <si>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</si>
  <si>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</si>
  <si>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</si>
  <si>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</si>
  <si>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</si>
  <si>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</si>
  <si>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</si>
  <si>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</si>
  <si>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</si>
  <si>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</si>
  <si>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</si>
  <si>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</si>
  <si>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</si>
  <si>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</si>
  <si>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</si>
  <si>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</si>
  <si>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</si>
  <si>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</si>
  <si>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</si>
  <si>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</si>
  <si>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</si>
  <si>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</si>
  <si>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</si>
  <si>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</si>
  <si>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</si>
  <si>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</si>
  <si>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</si>
  <si>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</si>
  <si>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</si>
  <si>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</si>
  <si>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</si>
  <si>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</si>
  <si>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</si>
  <si>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</si>
  <si>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</si>
  <si>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</si>
  <si>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</si>
  <si>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</si>
  <si>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</si>
  <si>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</si>
  <si>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</si>
  <si>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</si>
  <si>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</si>
  <si>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</si>
  <si>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</si>
  <si>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</si>
  <si>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</si>
  <si>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</si>
  <si>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</si>
  <si>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</si>
  <si>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</si>
  <si>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</si>
  <si>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</si>
  <si>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</si>
  <si>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</si>
  <si>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</si>
  <si>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</si>
  <si>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</si>
  <si>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</si>
  <si>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</si>
  <si>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</si>
  <si>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</si>
  <si>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</si>
  <si>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</si>
  <si>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</si>
  <si>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</si>
  <si>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</si>
  <si>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</si>
  <si>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</si>
  <si>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</si>
  <si>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</si>
  <si>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</si>
  <si>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</si>
  <si>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</si>
  <si>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</si>
  <si>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</si>
  <si>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</si>
  <si>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</si>
  <si>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</si>
  <si>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</si>
  <si>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</si>
  <si>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</si>
  <si>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</si>
  <si>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</si>
  <si>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</si>
  <si>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</si>
  <si>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</si>
  <si>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</si>
  <si>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</si>
  <si>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</si>
  <si>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</si>
  <si>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</si>
  <si>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</si>
  <si>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</si>
  <si>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</si>
  <si>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</si>
  <si>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</si>
  <si>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</si>
  <si>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</si>
  <si>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</si>
  <si>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</si>
  <si>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</si>
  <si>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</si>
  <si>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</si>
  <si>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</si>
  <si>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</si>
  <si>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</si>
  <si>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</si>
  <si>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</si>
  <si>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</si>
  <si>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</si>
  <si>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</si>
  <si>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</si>
  <si>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</si>
  <si>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</si>
  <si>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</si>
  <si>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</si>
  <si>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</si>
  <si>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</si>
  <si>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</si>
  <si>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</si>
  <si>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</si>
  <si>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</si>
  <si>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</si>
  <si>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</si>
  <si>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</si>
  <si>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</si>
  <si>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</si>
  <si>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</si>
  <si>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</si>
  <si>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</si>
  <si>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</si>
  <si>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</si>
  <si>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</si>
  <si>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</si>
  <si>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</si>
  <si>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</si>
  <si>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</si>
  <si>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</si>
  <si>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</si>
  <si>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</si>
  <si>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</si>
  <si>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</si>
  <si>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</si>
  <si>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</si>
  <si>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</si>
  <si>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</si>
  <si>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</si>
  <si>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</si>
  <si>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</si>
  <si>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</si>
  <si>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</si>
  <si>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</si>
  <si>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</si>
  <si>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</si>
  <si>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</si>
  <si>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</si>
  <si>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</si>
  <si>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</si>
  <si>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</si>
  <si>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</si>
  <si>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</si>
  <si>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</si>
  <si>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</si>
  <si>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</si>
  <si>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</si>
  <si>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</si>
  <si>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</si>
  <si>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</si>
  <si>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</si>
  <si>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</si>
  <si>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</si>
  <si>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</si>
  <si>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</si>
  <si>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</si>
  <si>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</si>
  <si>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</si>
  <si>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</si>
  <si>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</si>
  <si>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</si>
  <si>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</si>
  <si>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</si>
  <si>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</si>
  <si>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</si>
  <si>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</si>
  <si>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</si>
  <si>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</si>
  <si>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</si>
  <si>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</si>
  <si>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</si>
  <si>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</si>
  <si>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</si>
  <si>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</si>
  <si>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</si>
  <si>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</si>
  <si>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</si>
  <si>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</si>
  <si>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</si>
  <si>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</si>
  <si>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</si>
  <si>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</si>
  <si>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</si>
  <si>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</si>
  <si>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</si>
  <si>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</si>
  <si>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</si>
  <si>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</si>
  <si>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</si>
  <si>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</si>
  <si>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</si>
  <si>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</si>
  <si>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</si>
  <si>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</si>
  <si>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</si>
  <si>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</si>
  <si>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</si>
  <si>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</si>
  <si>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</si>
  <si>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</si>
  <si>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</si>
  <si>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</si>
  <si>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</si>
  <si>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</si>
  <si>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</si>
  <si>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</si>
  <si>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</si>
  <si>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</si>
  <si>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</si>
  <si>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</si>
  <si>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</si>
  <si>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</si>
  <si>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</si>
  <si>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</si>
  <si>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</si>
  <si>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</si>
  <si>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</si>
  <si>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</si>
  <si>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</si>
  <si>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</si>
  <si>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</si>
  <si>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</si>
  <si>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</si>
  <si>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</si>
  <si>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</si>
  <si>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</si>
  <si>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</si>
  <si>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</si>
  <si>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</si>
  <si>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</si>
  <si>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</si>
  <si>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</si>
  <si>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</si>
  <si>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</si>
  <si>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</si>
  <si>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</si>
  <si>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</si>
  <si>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</si>
  <si>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</si>
  <si>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</si>
  <si>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</si>
  <si>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</si>
  <si>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</si>
  <si>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</si>
  <si>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</si>
  <si>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</si>
  <si>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</si>
  <si>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</si>
  <si>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</si>
  <si>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</si>
  <si>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</si>
  <si>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</si>
  <si>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</si>
  <si>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</si>
  <si>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</si>
  <si>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</si>
  <si>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</si>
  <si>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</si>
  <si>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</si>
  <si>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</si>
  <si>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</si>
  <si>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</si>
  <si>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</si>
  <si>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</si>
  <si>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</si>
  <si>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</si>
  <si>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</si>
  <si>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</si>
  <si>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</si>
  <si>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</si>
  <si>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</si>
  <si>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</si>
  <si>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</si>
  <si>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</si>
  <si>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</si>
  <si>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</si>
  <si>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</si>
  <si>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</si>
  <si>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</si>
  <si>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</si>
  <si>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</si>
  <si>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</si>
  <si>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</si>
  <si>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</si>
  <si>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</si>
  <si>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</si>
  <si>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</si>
  <si>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</si>
  <si>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</si>
  <si>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</si>
  <si>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</si>
  <si>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</si>
  <si>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</si>
  <si>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</si>
  <si>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</si>
  <si>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</si>
  <si>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</si>
  <si>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</si>
  <si>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</si>
  <si>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</si>
  <si>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</si>
  <si>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</si>
  <si>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</si>
  <si>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</si>
  <si>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</si>
  <si>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</si>
  <si>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</si>
  <si>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</si>
  <si>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</si>
  <si>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</si>
  <si>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</si>
  <si>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</si>
  <si>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</si>
  <si>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</si>
  <si>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</si>
  <si>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</si>
  <si>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</si>
  <si>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</si>
  <si>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</si>
  <si>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</si>
  <si>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</si>
  <si>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</si>
  <si>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</si>
  <si>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</si>
  <si>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</si>
  <si>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</si>
  <si>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</si>
  <si>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</si>
  <si>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</si>
  <si>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</si>
  <si>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</si>
  <si>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</si>
  <si>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</si>
  <si>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</si>
  <si>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</si>
  <si>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</si>
  <si>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</si>
  <si>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</si>
  <si>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</si>
  <si>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</si>
  <si>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</si>
  <si>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</si>
  <si>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</si>
  <si>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</si>
  <si>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</si>
  <si>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</si>
  <si>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</si>
  <si>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</si>
  <si>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</si>
  <si>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</si>
  <si>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</si>
  <si>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</si>
  <si>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</si>
  <si>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</si>
  <si>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</si>
  <si>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</si>
  <si>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</si>
  <si>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</si>
  <si>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</si>
  <si>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</si>
  <si>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</si>
  <si>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</si>
  <si>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</si>
  <si>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</si>
  <si>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</si>
  <si>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</si>
  <si>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</si>
  <si>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</si>
  <si>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</si>
  <si>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</si>
  <si>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</si>
  <si>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</si>
  <si>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</si>
  <si>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</si>
  <si>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</si>
  <si>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</si>
  <si>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</si>
  <si>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</si>
  <si>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</si>
  <si>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</si>
  <si>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</si>
  <si>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</si>
  <si>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</si>
  <si>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</si>
  <si>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</si>
  <si>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</si>
  <si>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</si>
  <si>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</si>
  <si>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</si>
  <si>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</si>
  <si>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</si>
  <si>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</si>
  <si>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</si>
  <si>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</si>
  <si>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</si>
  <si>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</si>
  <si>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</si>
  <si>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</si>
  <si>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</si>
  <si>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</si>
  <si>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</si>
  <si>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</si>
  <si>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</si>
  <si>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</si>
  <si>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</si>
  <si>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</si>
  <si>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</si>
  <si>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</si>
  <si>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</si>
  <si>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</si>
  <si>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</si>
  <si>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</si>
  <si>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</si>
  <si>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</si>
  <si>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</si>
  <si>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</si>
  <si>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</si>
  <si>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</si>
  <si>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</si>
  <si>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</si>
  <si>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</si>
  <si>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</si>
  <si>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</si>
  <si>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</si>
  <si>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</si>
  <si>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</si>
  <si>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</si>
  <si>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</si>
  <si>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</si>
  <si>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</si>
  <si>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</si>
  <si>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</si>
  <si>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</si>
  <si>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</si>
  <si>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</si>
  <si>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</si>
  <si>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</si>
  <si>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</si>
  <si>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</si>
  <si>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</si>
  <si>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</si>
  <si>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</si>
  <si>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</si>
  <si>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</si>
  <si>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</si>
  <si>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</si>
  <si>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</si>
  <si>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</si>
  <si>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</si>
  <si>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</si>
  <si>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</si>
  <si>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</si>
  <si>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</si>
  <si>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</si>
  <si>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</si>
  <si>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</si>
  <si>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</si>
  <si>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</si>
  <si>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</si>
  <si>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</si>
  <si>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</si>
  <si>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</si>
  <si>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</si>
  <si>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</si>
  <si>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</si>
  <si>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</si>
  <si>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</si>
  <si>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</si>
  <si>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</si>
  <si>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</si>
  <si>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</si>
  <si>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</si>
  <si>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</si>
  <si>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</si>
  <si>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</si>
  <si>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</si>
  <si>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</si>
  <si>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</si>
  <si>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</si>
  <si>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</si>
  <si>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</si>
  <si>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</si>
  <si>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</si>
  <si>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</si>
  <si>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</si>
  <si>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</si>
  <si>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</si>
  <si>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</si>
  <si>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</si>
  <si>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</si>
  <si>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</si>
  <si>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</si>
  <si>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</si>
  <si>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</si>
  <si>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</si>
  <si>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</si>
  <si>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</si>
  <si>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</si>
  <si>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</si>
  <si>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</si>
  <si>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</si>
  <si>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</si>
  <si>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</si>
  <si>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</si>
  <si>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</si>
  <si>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</si>
  <si>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</si>
  <si>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</si>
  <si>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</si>
  <si>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</si>
  <si>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</si>
  <si>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</si>
  <si>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</si>
  <si>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</si>
  <si>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</si>
  <si>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</si>
  <si>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</si>
  <si>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</si>
  <si>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</si>
  <si>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</si>
  <si>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</si>
  <si>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</si>
  <si>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</si>
  <si>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</si>
  <si>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</si>
  <si>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</si>
  <si>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</si>
  <si>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</si>
  <si>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</si>
  <si>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</si>
  <si>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</si>
  <si>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</si>
  <si>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</si>
  <si>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</si>
  <si>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</si>
  <si>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</si>
  <si>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</si>
  <si>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</si>
  <si>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</si>
  <si>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</si>
  <si>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</si>
  <si>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</si>
  <si>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</si>
  <si>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</si>
  <si>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</si>
  <si>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</si>
  <si>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</si>
  <si>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</si>
  <si>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</si>
  <si>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</si>
  <si>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</si>
  <si>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</si>
  <si>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</si>
  <si>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</si>
  <si>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</si>
  <si>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</si>
  <si>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</si>
  <si>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</si>
  <si>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</si>
  <si>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</si>
  <si>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</si>
  <si>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</si>
  <si>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</si>
  <si>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</si>
  <si>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</si>
  <si>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</si>
  <si>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</si>
  <si>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</si>
  <si>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</si>
  <si>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</si>
  <si>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</si>
  <si>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</si>
  <si>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</si>
  <si>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</si>
  <si>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</si>
  <si>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</si>
  <si>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</si>
  <si>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</si>
  <si>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</si>
  <si>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</si>
  <si>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</si>
  <si>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</si>
  <si>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</si>
  <si>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</si>
  <si>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</si>
  <si>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</si>
  <si>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</si>
  <si>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</si>
  <si>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</si>
  <si>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</si>
  <si>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</si>
  <si>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</si>
  <si>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</si>
  <si>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</si>
  <si>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</si>
  <si>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</si>
  <si>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</si>
  <si>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</si>
  <si>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</si>
  <si>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</si>
  <si>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</si>
  <si>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</si>
  <si>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</si>
  <si>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</si>
  <si>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</si>
  <si>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</si>
  <si>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</si>
  <si>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</si>
  <si>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</si>
  <si>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</si>
  <si>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</si>
  <si>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</si>
  <si>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</si>
  <si>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</si>
  <si>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</si>
  <si>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</si>
  <si>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</si>
  <si>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</si>
  <si>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</si>
  <si>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</si>
  <si>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</si>
  <si>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</si>
  <si>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</si>
  <si>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</si>
  <si>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</si>
  <si>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</si>
  <si>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</si>
  <si>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</si>
  <si>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</si>
  <si>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</si>
  <si>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</si>
  <si>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</si>
  <si>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</si>
  <si>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</si>
  <si>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</si>
  <si>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</si>
  <si>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</si>
  <si>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</si>
  <si>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</si>
  <si>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</si>
  <si>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</si>
  <si>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</si>
  <si>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</si>
  <si>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</si>
  <si>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</si>
  <si>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</si>
  <si>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</si>
  <si>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</si>
  <si>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</si>
  <si>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</si>
  <si>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</si>
  <si>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</si>
  <si>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</si>
  <si>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</si>
  <si>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</si>
  <si>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</si>
  <si>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</si>
  <si>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</si>
  <si>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</si>
  <si>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</si>
  <si>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</si>
  <si>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</si>
  <si>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</si>
  <si>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</si>
  <si>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</si>
  <si>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</si>
  <si>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</si>
  <si>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</si>
  <si>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</si>
  <si>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</si>
  <si>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</si>
  <si>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</si>
  <si>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</si>
  <si>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</si>
  <si>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</si>
  <si>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</si>
  <si>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</si>
  <si>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</si>
  <si>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</si>
  <si>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</si>
  <si>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</si>
  <si>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</si>
  <si>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</si>
  <si>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</si>
  <si>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</si>
  <si>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</si>
  <si>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</si>
  <si>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</si>
  <si>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</si>
  <si>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</si>
  <si>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</si>
  <si>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</si>
  <si>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</si>
  <si>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</si>
  <si>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</si>
  <si>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</si>
  <si>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</si>
  <si>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</si>
  <si>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</si>
  <si>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</si>
  <si>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</si>
  <si>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</si>
  <si>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</si>
  <si>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</si>
  <si>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</si>
  <si>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</si>
  <si>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</si>
  <si>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</si>
  <si>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</si>
  <si>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</si>
  <si>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</si>
  <si>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</si>
  <si>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</si>
  <si>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</si>
  <si>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</si>
  <si>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</si>
  <si>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</si>
  <si>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</si>
  <si>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</si>
  <si>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</si>
  <si>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</si>
  <si>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</si>
  <si>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</si>
  <si>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</si>
  <si>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</si>
  <si>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</si>
  <si>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</si>
  <si>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</si>
  <si>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</si>
  <si>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</si>
  <si>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</si>
  <si>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</si>
  <si>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</si>
  <si>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</si>
  <si>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</si>
  <si>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</si>
  <si>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</si>
  <si>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</si>
  <si>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</si>
  <si>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</si>
  <si>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</si>
  <si>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</si>
  <si>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</si>
  <si>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</si>
  <si>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</si>
  <si>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</si>
  <si>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</si>
  <si>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</si>
  <si>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</si>
  <si>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</si>
  <si>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</si>
  <si>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</si>
  <si>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</si>
  <si>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</si>
  <si>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</si>
  <si>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</si>
  <si>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</si>
  <si>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</si>
  <si>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</si>
  <si>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</si>
  <si>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</si>
  <si>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</si>
  <si>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</si>
  <si>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</si>
  <si>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</si>
  <si>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</si>
  <si>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</si>
  <si>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</si>
  <si>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</si>
  <si>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</si>
  <si>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</si>
  <si>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</si>
  <si>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</si>
  <si>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</si>
  <si>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</si>
  <si>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</si>
  <si>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</si>
  <si>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</si>
  <si>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</si>
  <si>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</si>
  <si>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</si>
  <si>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</si>
  <si>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</si>
  <si>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</si>
  <si>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</si>
  <si>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</si>
  <si>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</si>
  <si>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</si>
  <si>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</si>
  <si>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</si>
  <si>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</si>
  <si>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</si>
  <si>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</si>
  <si>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</si>
  <si>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</si>
  <si>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</si>
  <si>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</si>
  <si>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</si>
  <si>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</si>
  <si>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</si>
  <si>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</si>
  <si>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</si>
  <si>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</si>
  <si>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</si>
  <si>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</si>
  <si>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</si>
  <si>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</si>
  <si>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</si>
  <si>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</si>
  <si>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</si>
  <si>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</si>
  <si>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</si>
  <si>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</si>
  <si>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</si>
  <si>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</si>
  <si>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</si>
  <si>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</si>
  <si>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</si>
  <si>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</si>
  <si>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</si>
  <si>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</si>
  <si>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</si>
  <si>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</si>
  <si>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</si>
  <si>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</si>
  <si>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</si>
  <si>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</si>
  <si>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</si>
  <si>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</si>
  <si>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</si>
  <si>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</si>
  <si>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</si>
  <si>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</si>
  <si>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</si>
  <si>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</si>
  <si>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</si>
  <si>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</si>
  <si>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</si>
  <si>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</si>
  <si>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</si>
  <si>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</si>
  <si>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</si>
  <si>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</si>
  <si>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</si>
  <si>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</si>
  <si>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</si>
  <si>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</si>
  <si>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</si>
  <si>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</si>
  <si>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</si>
  <si>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</si>
  <si>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</si>
  <si>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</si>
  <si>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</si>
  <si>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</si>
  <si>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</si>
  <si>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</si>
  <si>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</si>
  <si>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</si>
  <si>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</si>
  <si>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</si>
  <si>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</si>
  <si>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</si>
  <si>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</si>
  <si>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</si>
  <si>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</si>
  <si>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</si>
  <si>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</si>
  <si>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</si>
  <si>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</si>
  <si>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</si>
  <si>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</si>
  <si>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</si>
  <si>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</si>
  <si>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</si>
  <si>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</si>
  <si>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</si>
  <si>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</si>
  <si>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</si>
  <si>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</si>
  <si>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</si>
  <si>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</si>
  <si>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</si>
  <si>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</si>
  <si>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</si>
  <si>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</si>
  <si>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</si>
  <si>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</si>
  <si>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</si>
  <si>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</si>
  <si>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</si>
  <si>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</si>
  <si>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</si>
  <si>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</si>
  <si>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</si>
  <si>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</si>
  <si>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</si>
  <si>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</si>
  <si>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</si>
  <si>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</si>
  <si>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</si>
  <si>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</si>
  <si>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</si>
  <si>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</si>
  <si>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</si>
  <si>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</si>
  <si>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</si>
  <si>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</si>
  <si>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</si>
  <si>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</si>
  <si>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</si>
  <si>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</si>
  <si>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</si>
  <si>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</si>
  <si>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</si>
  <si>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</si>
  <si>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</si>
  <si>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</si>
  <si>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</si>
  <si>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</si>
  <si>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</si>
  <si>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</si>
  <si>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</si>
  <si>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</si>
  <si>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</si>
  <si>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</si>
  <si>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</si>
  <si>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</si>
  <si>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</si>
  <si>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</si>
  <si>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</si>
  <si>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</si>
  <si>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</si>
  <si>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</si>
  <si>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</si>
  <si>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</si>
  <si>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</si>
  <si>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</si>
  <si>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</si>
  <si>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</si>
  <si>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</si>
  <si>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</si>
  <si>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</si>
  <si>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</si>
  <si>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</si>
  <si>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</si>
  <si>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</si>
  <si>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</si>
  <si>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</si>
  <si>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</si>
  <si>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</si>
  <si>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</si>
  <si>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</si>
  <si>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</si>
  <si>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</si>
  <si>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</si>
  <si>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</si>
  <si>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</si>
  <si>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</si>
  <si>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</si>
  <si>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</si>
  <si>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</si>
  <si>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</si>
  <si>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</si>
  <si>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</si>
  <si>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</si>
  <si>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</si>
  <si>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</si>
  <si>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</si>
  <si>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</si>
  <si>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</si>
  <si>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</si>
  <si>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</si>
  <si>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</si>
  <si>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</si>
  <si>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</si>
  <si>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</si>
  <si>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</si>
  <si>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</si>
  <si>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</si>
  <si>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</si>
  <si>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</si>
  <si>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</si>
  <si>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</si>
  <si>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</si>
  <si>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</si>
  <si>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</si>
  <si>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</si>
  <si>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</si>
  <si>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</si>
  <si>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</si>
  <si>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</si>
  <si>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</si>
  <si>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</si>
  <si>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</si>
  <si>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</si>
  <si>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</si>
  <si>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</si>
  <si>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</si>
  <si>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</si>
  <si>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</si>
  <si>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</si>
  <si>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</si>
  <si>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</si>
  <si>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</si>
  <si>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</si>
  <si>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</si>
  <si>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</si>
  <si>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</si>
  <si>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</si>
  <si>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</si>
  <si>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</si>
  <si>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</si>
  <si>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</si>
  <si>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</si>
  <si>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</si>
  <si>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</si>
  <si>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</si>
  <si>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</si>
  <si>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</si>
  <si>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</si>
  <si>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</si>
  <si>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</si>
  <si>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</si>
  <si>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</si>
  <si>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</si>
  <si>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</si>
  <si>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</si>
  <si>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</si>
  <si>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</si>
  <si>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</si>
  <si>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</si>
  <si>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</si>
  <si>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</si>
  <si>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</si>
  <si>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</si>
  <si>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</si>
  <si>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</si>
  <si>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</si>
  <si>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</si>
  <si>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</si>
  <si>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</si>
  <si>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</si>
  <si>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</si>
  <si>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</si>
  <si>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</si>
  <si>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</si>
  <si>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</si>
  <si>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</si>
  <si>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</si>
  <si>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</si>
  <si>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</si>
  <si>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</si>
  <si>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</si>
  <si>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</si>
  <si>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</si>
  <si>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</si>
  <si>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</si>
  <si>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</si>
  <si>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</si>
  <si>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</si>
  <si>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</si>
  <si>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</si>
  <si>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</si>
  <si>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</si>
  <si>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</si>
  <si>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</si>
  <si>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</si>
  <si>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</si>
  <si>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</si>
  <si>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</si>
  <si>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</si>
  <si>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</si>
  <si>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</si>
  <si>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</si>
  <si>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</si>
  <si>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</si>
  <si>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</si>
  <si>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</si>
  <si>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</si>
  <si>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</si>
  <si>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</si>
  <si>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</si>
  <si>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</si>
  <si>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</si>
  <si>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</si>
  <si>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</si>
  <si>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</si>
  <si>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</si>
  <si>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</si>
  <si>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</si>
  <si>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</si>
  <si>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</si>
  <si>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</si>
  <si>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</si>
  <si>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</si>
  <si>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</si>
  <si>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</si>
  <si>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</si>
  <si>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</si>
  <si>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</si>
  <si>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</si>
  <si>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</si>
  <si>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</si>
  <si>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</si>
  <si>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</si>
  <si>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</si>
  <si>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</si>
  <si>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</si>
  <si>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</si>
  <si>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</si>
  <si>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</si>
  <si>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</si>
  <si>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</si>
  <si>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</si>
  <si>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</si>
  <si>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</si>
  <si>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</si>
  <si>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</si>
  <si>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</si>
  <si>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</si>
  <si>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</si>
  <si>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</si>
  <si>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</si>
  <si>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</si>
  <si>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</si>
  <si>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</si>
  <si>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</si>
  <si>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</si>
  <si>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</si>
  <si>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</si>
  <si>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</si>
  <si>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</si>
  <si>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</si>
  <si>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</si>
  <si>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</si>
  <si>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</si>
  <si>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</si>
  <si>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</si>
  <si>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</si>
  <si>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</si>
  <si>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</si>
  <si>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</si>
  <si>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</si>
  <si>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</si>
  <si>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</si>
  <si>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</si>
  <si>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</si>
  <si>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</si>
  <si>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</si>
  <si>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</si>
  <si>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</si>
  <si>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</si>
  <si>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</si>
  <si>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</si>
  <si>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</si>
  <si>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</si>
  <si>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</si>
  <si>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</si>
  <si>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</si>
  <si>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</si>
  <si>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</si>
  <si>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</si>
  <si>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</si>
  <si>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</si>
  <si>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</si>
  <si>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</si>
  <si>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</si>
  <si>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</si>
  <si>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</si>
  <si>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</si>
  <si>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</si>
  <si>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</si>
  <si>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</si>
  <si>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</si>
  <si>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</si>
  <si>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</si>
  <si>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</si>
  <si>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</si>
  <si>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</si>
  <si>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</si>
  <si>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</si>
  <si>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</si>
  <si>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</si>
  <si>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</si>
  <si>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</si>
  <si>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</si>
  <si>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</si>
  <si>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</si>
  <si>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</si>
  <si>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</si>
  <si>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</si>
  <si>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</si>
  <si>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</si>
  <si>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</si>
  <si>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</si>
  <si>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</si>
  <si>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</si>
  <si>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</si>
  <si>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</si>
  <si>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</si>
  <si>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</si>
  <si>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</si>
  <si>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</si>
  <si>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</si>
  <si>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</si>
  <si>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</si>
  <si>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</si>
  <si>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</si>
  <si>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</si>
  <si>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</si>
  <si>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</si>
  <si>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</si>
  <si>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</si>
  <si>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</si>
  <si>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</si>
  <si>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</si>
  <si>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</si>
  <si>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</si>
  <si>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</si>
  <si>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</si>
  <si>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</si>
  <si>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</si>
  <si>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</si>
  <si>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</si>
  <si>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</si>
  <si>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</si>
  <si>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</si>
  <si>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</si>
  <si>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</si>
  <si>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</si>
  <si>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</si>
  <si>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</si>
  <si>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</si>
  <si>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</si>
  <si>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</si>
  <si>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</si>
  <si>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</si>
  <si>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</si>
  <si>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</si>
  <si>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</si>
  <si>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</si>
  <si>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</si>
  <si>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</si>
  <si>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</si>
  <si>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</si>
  <si>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</si>
  <si>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</si>
  <si>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</si>
  <si>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</si>
  <si>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</si>
  <si>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</si>
  <si>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</si>
  <si>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</si>
  <si>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</si>
  <si>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</si>
  <si>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</si>
  <si>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</si>
  <si>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</si>
  <si>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</si>
  <si>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</si>
  <si>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</si>
  <si>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</si>
  <si>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</si>
  <si>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</si>
  <si>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</si>
  <si>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</si>
  <si>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</si>
  <si>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</si>
  <si>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</si>
  <si>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</si>
  <si>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</si>
  <si>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</si>
  <si>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</si>
  <si>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</si>
  <si>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</si>
  <si>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</si>
  <si>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</si>
  <si>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</si>
  <si>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</si>
  <si>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</si>
  <si>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</si>
  <si>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</si>
  <si>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</si>
  <si>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</si>
  <si>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</si>
  <si>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</si>
  <si>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</si>
  <si>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</si>
  <si>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</si>
  <si>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</si>
  <si>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</si>
  <si>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</si>
  <si>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</si>
  <si>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</si>
  <si>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</si>
  <si>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</si>
  <si>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</si>
  <si>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</si>
  <si>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</si>
  <si>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</si>
  <si>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</si>
  <si>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</si>
  <si>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</si>
  <si>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</si>
  <si>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</si>
  <si>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</si>
  <si>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</si>
  <si>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</si>
  <si>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</si>
  <si>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</si>
  <si>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</si>
  <si>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</si>
  <si>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</si>
  <si>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</si>
  <si>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</si>
  <si>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</si>
  <si>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</si>
  <si>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</si>
  <si>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</si>
  <si>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</si>
  <si>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</si>
  <si>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</si>
  <si>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</si>
  <si>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</si>
  <si>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</si>
  <si>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</si>
  <si>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</si>
  <si>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</si>
  <si>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</si>
  <si>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</si>
  <si>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</si>
  <si>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</si>
  <si>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</si>
  <si>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</si>
  <si>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</si>
  <si>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</si>
  <si>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</si>
  <si>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</si>
  <si>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</si>
  <si>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</si>
  <si>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</si>
  <si>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</si>
  <si>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</si>
  <si>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</si>
  <si>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</si>
  <si>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</si>
  <si>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</si>
  <si>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</si>
  <si>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</si>
  <si>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</si>
  <si>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</si>
  <si>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</si>
  <si>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</si>
  <si>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</si>
  <si>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</si>
  <si>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</si>
  <si>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</si>
  <si>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</si>
  <si>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</si>
  <si>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</si>
  <si>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</si>
  <si>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</si>
  <si>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</si>
  <si>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</si>
  <si>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</si>
  <si>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</si>
  <si>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</si>
  <si>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</si>
  <si>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</si>
  <si>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</si>
  <si>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</si>
  <si>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</si>
  <si>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</si>
  <si>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</si>
  <si>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</si>
  <si>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</si>
  <si>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</si>
  <si>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</si>
  <si>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</si>
  <si>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</si>
  <si>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</si>
  <si>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</si>
  <si>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</si>
  <si>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</si>
  <si>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</si>
  <si>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</si>
  <si>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</si>
  <si>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</si>
  <si>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</si>
  <si>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</si>
  <si>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</si>
  <si>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</si>
  <si>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</si>
  <si>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</si>
  <si>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</si>
  <si>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</si>
  <si>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</si>
  <si>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</si>
  <si>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</si>
  <si>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</si>
  <si>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</si>
  <si>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</si>
  <si>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</si>
  <si>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</si>
  <si>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</si>
  <si>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</si>
  <si>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</si>
  <si>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</si>
  <si>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</si>
  <si>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</si>
  <si>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</si>
  <si>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</si>
  <si>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</si>
  <si>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</si>
  <si>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</si>
  <si>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</si>
  <si>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</si>
  <si>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</si>
  <si>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</si>
  <si>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</si>
  <si>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</si>
  <si>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</si>
  <si>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</si>
  <si>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</si>
  <si>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</si>
  <si>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</si>
  <si>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</si>
  <si>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</si>
  <si>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</si>
  <si>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</si>
  <si>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</si>
  <si>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</si>
  <si>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</si>
  <si>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</si>
  <si>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</si>
  <si>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</si>
  <si>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</si>
  <si>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</si>
  <si>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</si>
  <si>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</si>
  <si>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</si>
  <si>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</si>
  <si>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</si>
  <si>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</si>
  <si>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</si>
  <si>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</si>
  <si>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</si>
  <si>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</si>
  <si>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</si>
  <si>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</si>
  <si>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</si>
  <si>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</si>
  <si>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</si>
  <si>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</si>
  <si>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</si>
  <si>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</si>
  <si>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</si>
  <si>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</si>
  <si>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</si>
  <si>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</si>
  <si>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</si>
  <si>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</si>
  <si>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</si>
  <si>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</si>
  <si>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</si>
  <si>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</si>
  <si>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</si>
  <si>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</si>
  <si>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</si>
  <si>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</si>
  <si>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</si>
  <si>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</si>
  <si>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</si>
  <si>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</si>
  <si>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</si>
  <si>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</si>
  <si>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</si>
  <si>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</si>
  <si>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</si>
  <si>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</si>
  <si>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</si>
  <si>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</si>
  <si>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</si>
  <si>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</si>
  <si>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</si>
  <si>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</si>
  <si>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</si>
  <si>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</si>
  <si>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</si>
  <si>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</si>
  <si>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</si>
  <si>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</si>
  <si>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</si>
  <si>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</si>
  <si>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</si>
  <si>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</si>
  <si>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</si>
  <si>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</si>
  <si>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</si>
  <si>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</si>
  <si>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</si>
  <si>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</si>
  <si>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</si>
  <si>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</si>
  <si>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</si>
  <si>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</si>
  <si>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</si>
  <si>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</si>
  <si>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</si>
  <si>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</si>
  <si>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</si>
  <si>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</si>
  <si>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</si>
  <si>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</si>
  <si>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</si>
  <si>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</si>
  <si>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</si>
  <si>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</si>
  <si>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</si>
  <si>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</si>
  <si>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</si>
  <si>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</si>
  <si>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</si>
  <si>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</si>
  <si>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</si>
  <si>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</si>
  <si>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</si>
  <si>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</si>
  <si>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</si>
  <si>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</si>
  <si>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</si>
  <si>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</si>
  <si>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</si>
  <si>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</si>
  <si>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</si>
  <si>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</si>
  <si>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</si>
  <si>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</si>
  <si>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</si>
  <si>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</si>
  <si>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</si>
  <si>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</si>
  <si>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</si>
  <si>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</si>
  <si>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</si>
  <si>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</si>
  <si>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</si>
  <si>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</si>
  <si>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</si>
  <si>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</si>
  <si>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</si>
  <si>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</si>
  <si>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</si>
  <si>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</si>
  <si>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</si>
  <si>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</si>
  <si>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</si>
  <si>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</si>
  <si>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</si>
  <si>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</si>
  <si>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</si>
  <si>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</si>
  <si>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</si>
  <si>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</si>
  <si>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</si>
  <si>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</si>
  <si>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</si>
  <si>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</si>
  <si>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</si>
  <si>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</si>
  <si>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</si>
  <si>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</si>
  <si>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</si>
  <si>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</si>
  <si>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</si>
  <si>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</si>
  <si>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</si>
  <si>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</si>
  <si>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</si>
  <si>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</si>
  <si>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</si>
  <si>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</si>
  <si>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</si>
  <si>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</si>
  <si>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</si>
  <si>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</si>
  <si>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</si>
  <si>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</si>
  <si>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</si>
  <si>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</si>
  <si>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</si>
  <si>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</si>
  <si>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</si>
  <si>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</si>
  <si>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</si>
  <si>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</si>
  <si>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</si>
  <si>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</si>
  <si>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</si>
  <si>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</si>
  <si>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</si>
  <si>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</si>
  <si>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</si>
  <si>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</si>
  <si>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</si>
  <si>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</si>
  <si>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</si>
  <si>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</si>
  <si>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</si>
  <si>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</si>
  <si>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</si>
  <si>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</si>
  <si>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</si>
  <si>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</si>
  <si>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</si>
  <si>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</si>
  <si>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</si>
  <si>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</si>
  <si>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</si>
  <si>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</si>
  <si>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</si>
  <si>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</si>
  <si>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</si>
  <si>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</si>
  <si>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</si>
  <si>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</si>
  <si>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</si>
  <si>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</si>
  <si>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</si>
  <si>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</si>
  <si>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</si>
  <si>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</si>
  <si>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</si>
  <si>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</si>
  <si>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</si>
  <si>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</si>
  <si>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</si>
  <si>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</si>
  <si>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</si>
  <si>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</si>
  <si>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</si>
  <si>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</si>
  <si>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</si>
  <si>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</si>
  <si>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</si>
  <si>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</si>
  <si>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</si>
  <si>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</si>
  <si>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</si>
  <si>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</si>
  <si>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</si>
  <si>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</si>
  <si>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</si>
  <si>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</si>
  <si>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</si>
  <si>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</si>
  <si>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</si>
  <si>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</si>
  <si>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</si>
  <si>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</si>
  <si>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</si>
  <si>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</si>
  <si>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</si>
  <si>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</si>
  <si>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</si>
  <si>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</si>
  <si>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</si>
  <si>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</si>
  <si>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</si>
  <si>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</si>
  <si>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</si>
  <si>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</si>
  <si>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</si>
  <si>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</si>
  <si>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</si>
  <si>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</si>
  <si>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</si>
  <si>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</si>
  <si>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</si>
  <si>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</si>
  <si>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</si>
  <si>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</si>
  <si>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</si>
  <si>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</si>
  <si>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</si>
  <si>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</si>
  <si>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</si>
  <si>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</si>
  <si>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</si>
  <si>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</si>
  <si>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</si>
  <si>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</si>
  <si>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</si>
  <si>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</si>
  <si>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</si>
  <si>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</si>
  <si>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</si>
  <si>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</si>
  <si>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</si>
  <si>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</si>
  <si>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</si>
  <si>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</si>
  <si>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</si>
  <si>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</si>
  <si>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</si>
  <si>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</si>
  <si>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</si>
  <si>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</si>
  <si>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</si>
  <si>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</si>
  <si>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</si>
  <si>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</si>
  <si>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</si>
  <si>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</si>
  <si>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</si>
  <si>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</si>
  <si>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</si>
  <si>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</si>
  <si>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</si>
  <si>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</si>
  <si>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</si>
  <si>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</si>
  <si>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</si>
  <si>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</si>
  <si>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</si>
  <si>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</si>
  <si>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</si>
  <si>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</si>
  <si>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</si>
  <si>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</si>
  <si>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</si>
  <si>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</si>
  <si>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</si>
  <si>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</si>
  <si>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</si>
  <si>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</si>
  <si>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</si>
  <si>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</si>
  <si>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</si>
  <si>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</si>
  <si>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</si>
  <si>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</si>
  <si>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</si>
  <si>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</si>
  <si>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</si>
  <si>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</si>
  <si>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</si>
  <si>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</si>
  <si>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</si>
  <si>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</si>
  <si>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</si>
  <si>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</si>
  <si>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</si>
  <si>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</si>
  <si>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</si>
  <si>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</si>
  <si>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</si>
  <si>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</si>
  <si>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</si>
  <si>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</si>
  <si>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</si>
  <si>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</si>
  <si>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</si>
  <si>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</si>
  <si>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</si>
  <si>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</si>
  <si>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</si>
  <si>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</si>
  <si>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</si>
  <si>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</si>
  <si>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</si>
  <si>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</si>
  <si>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</si>
  <si>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</si>
  <si>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</si>
  <si>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</si>
  <si>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</si>
  <si>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</si>
  <si>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</si>
  <si>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</si>
  <si>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</si>
  <si>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</si>
  <si>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</si>
  <si>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</si>
  <si>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</si>
  <si>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</si>
  <si>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</si>
  <si>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</si>
  <si>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</si>
  <si>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</si>
  <si>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</si>
  <si>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</si>
  <si>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</si>
  <si>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</si>
  <si>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</si>
  <si>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</si>
  <si>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</si>
  <si>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</si>
  <si>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</si>
  <si>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</si>
  <si>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</si>
  <si>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</si>
  <si>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</si>
  <si>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</si>
  <si>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</si>
  <si>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</si>
  <si>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</si>
  <si>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</si>
  <si>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</si>
  <si>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</si>
  <si>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</si>
  <si>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</si>
  <si>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</si>
  <si>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</si>
  <si>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</si>
  <si>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</si>
  <si>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</si>
  <si>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</si>
  <si>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</si>
  <si>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</si>
  <si>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</si>
  <si>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</si>
  <si>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</si>
  <si>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</si>
  <si>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</si>
  <si>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</si>
  <si>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</si>
  <si>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</si>
  <si>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</si>
  <si>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</si>
  <si>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</si>
  <si>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</si>
  <si>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</si>
  <si>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</si>
  <si>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</si>
  <si>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</si>
  <si>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</si>
  <si>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</si>
  <si>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</si>
  <si>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</si>
  <si>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</si>
  <si>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</si>
  <si>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</si>
  <si>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</si>
  <si>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</si>
  <si>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</si>
  <si>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</si>
  <si>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</si>
  <si>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</si>
  <si>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</si>
  <si>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</si>
  <si>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</si>
  <si>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</si>
  <si>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</si>
  <si>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</si>
  <si>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</si>
  <si>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</si>
  <si>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</si>
  <si>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</si>
  <si>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</si>
  <si>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</si>
  <si>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</si>
  <si>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</si>
  <si>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</si>
  <si>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</si>
  <si>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</si>
  <si>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</si>
  <si>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</si>
  <si>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</si>
  <si>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</si>
  <si>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</si>
  <si>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</si>
  <si>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</si>
  <si>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</si>
  <si>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</si>
  <si>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</si>
  <si>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</si>
  <si>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</si>
  <si>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</si>
  <si>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</si>
  <si>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</si>
  <si>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</si>
  <si>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</si>
  <si>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</si>
  <si>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</si>
  <si>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</si>
  <si>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</si>
  <si>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</si>
  <si>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</si>
  <si>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</si>
  <si>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</si>
  <si>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</si>
  <si>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</si>
  <si>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</si>
  <si>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</si>
  <si>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</si>
  <si>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</si>
  <si>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</si>
  <si>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</si>
  <si>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</si>
  <si>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</si>
  <si>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</si>
  <si>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</si>
  <si>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</si>
  <si>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</si>
  <si>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</si>
  <si>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</si>
  <si>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</si>
  <si>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</si>
  <si>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</si>
  <si>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</si>
  <si>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</si>
  <si>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</si>
  <si>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</si>
  <si>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</si>
  <si>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</si>
  <si>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</si>
  <si>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</si>
  <si>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</si>
  <si>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</si>
  <si>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</si>
  <si>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</si>
  <si>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</si>
  <si>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</si>
  <si>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</si>
  <si>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</si>
  <si>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</si>
  <si>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</si>
  <si>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</si>
  <si>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</si>
  <si>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</si>
  <si>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</si>
  <si>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</si>
  <si>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</si>
  <si>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</si>
  <si>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</si>
  <si>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</si>
  <si>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</si>
  <si>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</si>
  <si>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</si>
  <si>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</si>
  <si>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</si>
  <si>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</si>
  <si>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</si>
  <si>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</si>
  <si>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</si>
  <si>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</si>
  <si>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</si>
  <si>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</si>
  <si>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</si>
  <si>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</si>
  <si>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</si>
  <si>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</si>
  <si>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</si>
  <si>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</si>
  <si>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</si>
  <si>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</si>
  <si>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</si>
  <si>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</si>
  <si>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</si>
  <si>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</si>
  <si>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</si>
  <si>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</si>
  <si>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</si>
  <si>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</si>
  <si>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</si>
  <si>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</si>
  <si>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</si>
  <si>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</si>
  <si>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</si>
  <si>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</si>
  <si>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</si>
  <si>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</si>
  <si>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</si>
  <si>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</si>
  <si>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</si>
  <si>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</si>
  <si>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</si>
  <si>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</si>
  <si>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</si>
  <si>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</si>
  <si>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</si>
  <si>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</si>
  <si>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</si>
  <si>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</si>
  <si>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</si>
  <si>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</si>
  <si>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</si>
  <si>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</si>
  <si>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</si>
  <si>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</si>
  <si>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</si>
  <si>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</si>
  <si>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</si>
  <si>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</si>
  <si>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</si>
  <si>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</si>
  <si>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</si>
  <si>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</si>
  <si>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</si>
  <si>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</si>
  <si>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</si>
  <si>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</si>
  <si>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</si>
  <si>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</si>
  <si>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</si>
  <si>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</si>
  <si>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</si>
  <si>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</si>
  <si>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</si>
  <si>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</si>
  <si>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</si>
  <si>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</si>
  <si>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</si>
  <si>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</si>
  <si>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</si>
  <si>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</si>
  <si>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</si>
  <si>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</si>
  <si>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</si>
  <si>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</si>
  <si>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</si>
  <si>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</si>
  <si>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</si>
  <si>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</si>
  <si>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</si>
  <si>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</si>
  <si>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</si>
  <si>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</si>
  <si>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</si>
  <si>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</si>
  <si>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</si>
  <si>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</si>
  <si>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</si>
  <si>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</si>
  <si>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</si>
  <si>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</si>
  <si>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</si>
  <si>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</si>
  <si>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</si>
  <si>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</si>
  <si>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</si>
  <si>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</si>
  <si>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</si>
  <si>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</si>
  <si>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</si>
  <si>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</si>
  <si>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</si>
  <si>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</si>
  <si>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</si>
  <si>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</si>
  <si>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</si>
  <si>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</si>
  <si>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</si>
  <si>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</si>
  <si>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</si>
  <si>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</si>
  <si>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</si>
  <si>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</si>
  <si>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</si>
  <si>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</si>
  <si>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</si>
  <si>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</si>
  <si>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</si>
  <si>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</si>
  <si>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</si>
  <si>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</si>
  <si>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</si>
  <si>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</si>
  <si>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</si>
  <si>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</si>
  <si>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</si>
  <si>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</si>
  <si>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</si>
  <si>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</si>
  <si>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</si>
  <si>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</si>
  <si>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</si>
  <si>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</si>
  <si>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</si>
  <si>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</si>
  <si>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</si>
  <si>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</si>
  <si>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</si>
  <si>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</si>
  <si>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</si>
  <si>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</si>
  <si>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</si>
  <si>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</si>
  <si>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</si>
  <si>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</si>
  <si>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</si>
  <si>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</si>
  <si>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</si>
  <si>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</si>
  <si>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</si>
  <si>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</si>
  <si>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</si>
  <si>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</si>
  <si>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</si>
  <si>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</si>
  <si>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</si>
  <si>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</si>
  <si>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</si>
  <si>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</si>
  <si>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</si>
  <si>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</si>
  <si>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</si>
  <si>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</si>
  <si>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</si>
  <si>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</si>
  <si>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</si>
  <si>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</si>
  <si>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</si>
  <si>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</si>
  <si>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</si>
  <si>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</si>
  <si>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</si>
  <si>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</si>
  <si>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</si>
  <si>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</si>
  <si>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</si>
  <si>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</si>
  <si>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</si>
  <si>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</si>
  <si>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</si>
  <si>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</si>
  <si>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</si>
  <si>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</si>
  <si>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</si>
  <si>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</si>
  <si>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</si>
  <si>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</si>
  <si>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</si>
  <si>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</si>
  <si>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</si>
  <si>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</si>
  <si>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</si>
  <si>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</si>
  <si>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</si>
  <si>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</si>
  <si>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</si>
  <si>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</si>
  <si>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</si>
  <si>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</si>
  <si>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</si>
  <si>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</si>
  <si>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</si>
  <si>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</si>
  <si>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</si>
  <si>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</si>
  <si>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</si>
  <si>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</si>
  <si>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</si>
  <si>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</si>
  <si>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</si>
  <si>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</si>
  <si>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</si>
  <si>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</si>
  <si>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</si>
  <si>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</si>
  <si>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</si>
  <si>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</si>
  <si>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</si>
  <si>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</si>
  <si>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</si>
  <si>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</si>
  <si>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</si>
  <si>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</si>
  <si>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</si>
  <si>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</si>
  <si>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</si>
  <si>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</si>
  <si>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</si>
  <si>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</si>
  <si>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</si>
  <si>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</si>
  <si>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</si>
  <si>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</si>
  <si>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</si>
  <si>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</si>
  <si>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</si>
  <si>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</si>
  <si>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</si>
  <si>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</si>
  <si>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</si>
  <si>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</si>
  <si>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</si>
  <si>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</si>
  <si>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</si>
  <si>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</si>
  <si>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</si>
  <si>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</si>
  <si>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</si>
  <si>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</si>
  <si>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</si>
  <si>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</si>
  <si>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</si>
  <si>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</si>
  <si>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</si>
  <si>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</si>
  <si>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</si>
  <si>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</si>
  <si>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</si>
  <si>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</si>
  <si>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</si>
  <si>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</si>
  <si>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</si>
  <si>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</si>
  <si>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</si>
  <si>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</si>
  <si>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</si>
  <si>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</si>
  <si>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</si>
  <si>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</si>
  <si>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</si>
  <si>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</si>
  <si>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</si>
  <si>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</si>
  <si>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</si>
  <si>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</si>
  <si>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</si>
  <si>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</si>
  <si>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</si>
  <si>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</si>
  <si>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</si>
  <si>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</si>
  <si>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</si>
  <si>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</si>
  <si>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</si>
  <si>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</si>
  <si>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</si>
  <si>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</si>
  <si>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</si>
  <si>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</si>
  <si>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</si>
  <si>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</si>
  <si>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</si>
  <si>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</si>
  <si>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</si>
  <si>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</si>
  <si>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</si>
  <si>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</si>
  <si>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</si>
  <si>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</si>
  <si>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</si>
  <si>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</si>
  <si>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</si>
  <si>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</si>
  <si>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</si>
  <si>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</si>
  <si>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</si>
  <si>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</si>
  <si>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</si>
  <si>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</si>
  <si>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</si>
  <si>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</si>
  <si>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</si>
  <si>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</si>
  <si>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</si>
  <si>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</si>
  <si>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</si>
  <si>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</si>
  <si>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</si>
  <si>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</si>
  <si>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</si>
  <si>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</si>
  <si>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</si>
  <si>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</si>
  <si>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</si>
  <si>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</si>
  <si>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</si>
  <si>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</si>
  <si>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</si>
  <si>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</si>
  <si>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</si>
  <si>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</si>
  <si>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</si>
  <si>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</si>
  <si>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</si>
  <si>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</si>
  <si>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</si>
  <si>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</si>
  <si>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</si>
  <si>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</si>
  <si>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</si>
  <si>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</si>
  <si>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</si>
  <si>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</si>
  <si>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</si>
  <si>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</si>
  <si>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</si>
  <si>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</si>
  <si>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</si>
  <si>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</si>
  <si>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</si>
  <si>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</si>
  <si>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</si>
  <si>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</si>
  <si>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</si>
  <si>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</si>
  <si>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</si>
  <si>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</si>
  <si>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</si>
  <si>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</si>
  <si>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</si>
  <si>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</si>
  <si>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</si>
  <si>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</si>
  <si>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</si>
  <si>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</si>
  <si>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</si>
  <si>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</si>
  <si>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</si>
  <si>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</si>
  <si>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</si>
  <si>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</si>
  <si>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</si>
  <si>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</si>
  <si>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</si>
  <si>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</si>
  <si>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</si>
  <si>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</si>
  <si>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</si>
  <si>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</si>
  <si>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</si>
  <si>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</si>
  <si>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</si>
  <si>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</si>
  <si>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</si>
  <si>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</si>
  <si>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</si>
  <si>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</si>
  <si>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</si>
  <si>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</si>
  <si>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</si>
  <si>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</si>
  <si>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</si>
  <si>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</si>
  <si>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</si>
  <si>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</si>
  <si>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</si>
  <si>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</si>
  <si>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</si>
  <si>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</si>
  <si>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</si>
  <si>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</si>
  <si>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</si>
  <si>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</si>
  <si>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</si>
  <si>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</si>
  <si>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</si>
  <si>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</si>
  <si>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</si>
  <si>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</si>
  <si>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</si>
  <si>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</si>
  <si>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</si>
  <si>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</si>
  <si>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</si>
  <si>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</si>
  <si>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</si>
  <si>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</si>
  <si>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</si>
  <si>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</si>
  <si>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</si>
  <si>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</si>
  <si>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</si>
  <si>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</si>
  <si>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</si>
  <si>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</si>
  <si>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</si>
  <si>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</si>
  <si>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</si>
  <si>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</si>
  <si>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</si>
  <si>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</si>
  <si>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</si>
  <si>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</si>
  <si>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</si>
  <si>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</si>
  <si>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</si>
  <si>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</si>
  <si>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</si>
  <si>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</si>
  <si>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</si>
  <si>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</si>
  <si>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</si>
  <si>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</si>
  <si>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</si>
  <si>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</si>
  <si>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</si>
  <si>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</si>
  <si>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</si>
  <si>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</si>
  <si>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</si>
  <si>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</si>
  <si>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</si>
  <si>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</si>
  <si>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</si>
  <si>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</si>
  <si>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</si>
  <si>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</si>
  <si>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</si>
  <si>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</si>
  <si>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</si>
  <si>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</si>
  <si>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</si>
  <si>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</si>
  <si>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</si>
  <si>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</si>
  <si>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</si>
  <si>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</si>
  <si>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</si>
  <si>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</si>
  <si>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</si>
  <si>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</si>
  <si>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</si>
  <si>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</si>
  <si>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</si>
  <si>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</si>
  <si>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</si>
  <si>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</si>
  <si>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</si>
  <si>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</si>
  <si>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</si>
  <si>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</si>
  <si>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</si>
  <si>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</si>
  <si>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</si>
  <si>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</si>
  <si>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</si>
  <si>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</si>
  <si>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</si>
  <si>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</si>
  <si>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</si>
  <si>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</si>
  <si>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</si>
  <si>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</si>
  <si>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</si>
  <si>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</si>
  <si>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</si>
  <si>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</si>
  <si>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</si>
  <si>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</si>
  <si>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</si>
  <si>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</si>
  <si>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</si>
  <si>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</si>
  <si>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</si>
  <si>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</si>
  <si>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</si>
  <si>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</si>
  <si>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</si>
  <si>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</si>
  <si>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</si>
  <si>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</si>
  <si>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</si>
  <si>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</si>
  <si>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</si>
  <si>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</si>
  <si>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</si>
  <si>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</si>
  <si>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</si>
  <si>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</si>
  <si>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</si>
  <si>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</si>
  <si>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</si>
  <si>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</si>
  <si>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</si>
  <si>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</si>
  <si>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</si>
  <si>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</si>
  <si>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</si>
  <si>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</si>
  <si>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</si>
  <si>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</si>
  <si>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</si>
  <si>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</si>
  <si>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</si>
  <si>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</si>
  <si>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</si>
  <si>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</si>
  <si>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</si>
  <si>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</si>
  <si>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</si>
  <si>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</si>
  <si>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</si>
  <si>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</si>
  <si>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</si>
  <si>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</si>
  <si>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</si>
  <si>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</si>
  <si>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</si>
  <si>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</si>
  <si>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</si>
  <si>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</si>
  <si>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</si>
  <si>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</si>
  <si>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</si>
  <si>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</si>
  <si>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</si>
  <si>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</si>
  <si>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</si>
  <si>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</si>
  <si>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</si>
  <si>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</si>
  <si>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</si>
  <si>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</si>
  <si>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</si>
  <si>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</si>
  <si>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</si>
  <si>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</si>
  <si>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</si>
  <si>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</si>
  <si>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</si>
  <si>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</si>
  <si>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</si>
  <si>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</si>
  <si>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</si>
  <si>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</si>
  <si>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</si>
  <si>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</si>
  <si>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</si>
  <si>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</si>
  <si>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</si>
  <si>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</si>
  <si>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</si>
  <si>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</si>
  <si>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</si>
  <si>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</si>
  <si>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</si>
  <si>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</si>
  <si>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</si>
  <si>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</si>
  <si>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</si>
  <si>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</si>
  <si>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</si>
  <si>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</si>
  <si>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</si>
  <si>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</si>
  <si>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</si>
  <si>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</si>
  <si>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</si>
  <si>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</si>
  <si>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</si>
  <si>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</si>
  <si>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</si>
  <si>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</si>
  <si>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</si>
  <si>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</si>
  <si>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</si>
  <si>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</si>
  <si>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</si>
  <si>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</si>
  <si>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</si>
  <si>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</si>
  <si>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</si>
  <si>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</si>
  <si>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</si>
  <si>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</si>
  <si>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</si>
  <si>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</si>
  <si>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</si>
  <si>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</si>
  <si>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</si>
  <si>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</si>
  <si>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</si>
  <si>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</si>
  <si>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</si>
  <si>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</si>
  <si>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</si>
  <si>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</si>
  <si>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</si>
  <si>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</si>
  <si>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</si>
  <si>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</si>
  <si>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</si>
  <si>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</si>
  <si>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</si>
  <si>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</si>
  <si>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</si>
  <si>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</si>
  <si>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</si>
  <si>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</si>
  <si>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</si>
  <si>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</si>
  <si>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</si>
  <si>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</si>
  <si>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</si>
  <si>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</si>
  <si>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</si>
  <si>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</si>
  <si>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</si>
  <si>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</si>
  <si>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</si>
  <si>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</si>
  <si>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</si>
  <si>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</si>
  <si>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</si>
  <si>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</si>
  <si>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</si>
  <si>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</si>
  <si>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</si>
  <si>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</si>
  <si>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</si>
  <si>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</si>
  <si>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</si>
  <si>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</si>
  <si>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</si>
  <si>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</si>
  <si>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</si>
  <si>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</si>
  <si>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</si>
  <si>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</si>
  <si>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</si>
  <si>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</si>
  <si>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</si>
  <si>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</si>
  <si>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</si>
  <si>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</si>
  <si>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</si>
  <si>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</si>
  <si>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</si>
  <si>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</si>
  <si>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</si>
  <si>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</si>
  <si>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</si>
  <si>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</si>
  <si>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</si>
  <si>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</si>
  <si>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</si>
  <si>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</si>
  <si>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</si>
  <si>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</si>
  <si>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</si>
  <si>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</si>
  <si>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</si>
  <si>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</si>
  <si>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</si>
  <si>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</si>
  <si>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</si>
  <si>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</si>
  <si>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</si>
  <si>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</si>
  <si>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</si>
  <si>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</si>
  <si>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</si>
  <si>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</si>
  <si>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</si>
  <si>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</si>
  <si>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</si>
  <si>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</si>
  <si>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</si>
  <si>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</si>
  <si>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</si>
  <si>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</si>
  <si>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</si>
  <si>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</si>
  <si>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</si>
  <si>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</si>
  <si>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</si>
  <si>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</si>
  <si>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</si>
  <si>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</si>
  <si>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</si>
  <si>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</si>
  <si>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</si>
  <si>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</si>
  <si>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</si>
  <si>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</si>
  <si>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</si>
  <si>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</si>
  <si>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</si>
  <si>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</si>
  <si>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</si>
  <si>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</si>
  <si>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</si>
  <si>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</si>
  <si>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</si>
  <si>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</si>
  <si>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</si>
  <si>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</si>
  <si>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</si>
  <si>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</si>
  <si>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</si>
  <si>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</si>
  <si>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</si>
  <si>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</si>
  <si>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</si>
  <si>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</si>
  <si>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</si>
  <si>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</si>
  <si>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</si>
  <si>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</si>
  <si>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</si>
  <si>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</si>
  <si>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</si>
  <si>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</si>
  <si>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</si>
  <si>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</si>
  <si>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</si>
  <si>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</si>
  <si>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</si>
  <si>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</si>
  <si>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</si>
  <si>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</si>
  <si>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</si>
  <si>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</si>
  <si>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</si>
  <si>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</si>
  <si>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</si>
  <si>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</si>
  <si>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</si>
  <si>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</si>
  <si>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</si>
  <si>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</si>
  <si>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</si>
  <si>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</si>
  <si>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</si>
  <si>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</si>
  <si>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</si>
  <si>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</si>
  <si>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</si>
  <si>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</si>
  <si>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</si>
  <si>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</si>
  <si>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</si>
  <si>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</si>
  <si>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</si>
  <si>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</si>
  <si>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</si>
  <si>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</si>
  <si>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</si>
  <si>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</si>
  <si>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</si>
  <si>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</si>
  <si>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</si>
  <si>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</si>
  <si>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</si>
  <si>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</si>
  <si>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</si>
  <si>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</si>
  <si>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</si>
  <si>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</si>
  <si>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</si>
  <si>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</si>
  <si>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</si>
  <si>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</si>
  <si>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</si>
  <si>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</si>
  <si>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</si>
  <si>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</si>
  <si>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</si>
  <si>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</si>
  <si>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</si>
  <si>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</si>
  <si>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</si>
  <si>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</si>
  <si>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</si>
  <si>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</si>
  <si>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</si>
  <si>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</si>
  <si>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</si>
  <si>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</si>
  <si>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</si>
  <si>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</si>
  <si>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</si>
  <si>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</si>
  <si>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</si>
  <si>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</si>
  <si>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</si>
  <si>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</si>
  <si>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</si>
  <si>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</si>
  <si>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</si>
  <si>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</si>
  <si>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</si>
  <si>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</si>
  <si>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</si>
  <si>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</si>
  <si>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</si>
  <si>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</si>
  <si>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</si>
  <si>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</si>
  <si>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</si>
  <si>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</si>
  <si>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</si>
  <si>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</si>
  <si>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</si>
  <si>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</si>
  <si>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</si>
  <si>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</si>
  <si>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</si>
  <si>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</si>
  <si>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</si>
  <si>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</si>
  <si>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</si>
  <si>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</si>
  <si>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</si>
  <si>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</si>
  <si>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</si>
  <si>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</si>
  <si>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</si>
  <si>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</si>
  <si>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</si>
  <si>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</si>
  <si>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</si>
  <si>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</si>
  <si>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</si>
  <si>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</si>
  <si>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</si>
  <si>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</si>
  <si>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</si>
  <si>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</si>
  <si>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</si>
  <si>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</si>
  <si>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</si>
  <si>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</si>
  <si>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</si>
  <si>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</si>
  <si>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</si>
  <si>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</si>
  <si>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</si>
  <si>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</si>
  <si>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</si>
  <si>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</si>
  <si>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</si>
  <si>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</si>
  <si>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</si>
  <si>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</si>
  <si>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</si>
  <si>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</si>
  <si>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</si>
  <si>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</si>
  <si>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</si>
  <si>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</si>
  <si>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</si>
  <si>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</si>
  <si>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</si>
  <si>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</si>
  <si>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</si>
  <si>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</si>
  <si>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</si>
  <si>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</si>
  <si>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</si>
  <si>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</si>
  <si>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</si>
  <si>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</si>
  <si>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</si>
  <si>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</si>
  <si>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</si>
  <si>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</si>
  <si>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</si>
  <si>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</si>
  <si>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</si>
  <si>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</si>
  <si>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</si>
  <si>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</si>
  <si>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</si>
  <si>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</si>
  <si>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</si>
  <si>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</si>
  <si>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</si>
  <si>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</si>
  <si>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</si>
  <si>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</si>
  <si>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</si>
  <si>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</si>
  <si>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</si>
  <si>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</si>
  <si>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</si>
  <si>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</si>
  <si>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</si>
  <si>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</si>
  <si>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</si>
  <si>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</si>
  <si>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</si>
  <si>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</si>
  <si>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</si>
  <si>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</si>
  <si>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</si>
  <si>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</si>
  <si>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</si>
  <si>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</si>
  <si>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</si>
  <si>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</si>
  <si>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</si>
  <si>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</si>
  <si>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</si>
  <si>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</si>
  <si>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</si>
  <si>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</si>
  <si>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</si>
  <si>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</si>
  <si>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</si>
  <si>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</si>
  <si>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</si>
  <si>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</si>
  <si>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</si>
  <si>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</si>
  <si>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</si>
  <si>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</si>
  <si>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</si>
  <si>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</si>
  <si>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</si>
  <si>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</si>
  <si>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</si>
  <si>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</si>
  <si>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</si>
  <si>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</si>
  <si>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</si>
  <si>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</si>
  <si>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</si>
  <si>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</si>
  <si>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</si>
  <si>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</si>
  <si>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</si>
  <si>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</si>
  <si>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</si>
  <si>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</si>
  <si>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</si>
  <si>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</si>
  <si>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</si>
  <si>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</si>
  <si>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</si>
  <si>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</si>
  <si>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</si>
  <si>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</si>
  <si>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</si>
  <si>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</si>
  <si>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</si>
  <si>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</si>
  <si>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</si>
  <si>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</si>
  <si>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</si>
  <si>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</si>
  <si>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</si>
  <si>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</si>
  <si>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</si>
  <si>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</si>
  <si>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</si>
  <si>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</si>
  <si>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</si>
  <si>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</si>
  <si>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</si>
  <si>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</si>
  <si>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</si>
  <si>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</si>
  <si>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</si>
  <si>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</si>
  <si>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</si>
  <si>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</si>
  <si>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</si>
  <si>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</si>
  <si>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</si>
  <si>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</si>
  <si>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</si>
  <si>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</si>
  <si>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</si>
  <si>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</si>
  <si>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</si>
  <si>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</si>
  <si>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</si>
  <si>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</si>
  <si>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</si>
  <si>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</si>
  <si>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</si>
  <si>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</si>
  <si>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</si>
  <si>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</si>
  <si>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</si>
  <si>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</si>
  <si>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</si>
  <si>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</si>
  <si>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</si>
  <si>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</si>
  <si>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</si>
  <si>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</si>
  <si>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</si>
  <si>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</si>
  <si>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</si>
  <si>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</si>
  <si>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</si>
  <si>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</si>
  <si>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</si>
  <si>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</si>
  <si>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</si>
  <si>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</si>
  <si>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</si>
  <si>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</si>
  <si>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</si>
  <si>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</si>
  <si>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</si>
  <si>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</si>
  <si>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</si>
  <si>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</si>
  <si>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</si>
  <si>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</si>
  <si>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</si>
  <si>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</si>
  <si>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</si>
  <si>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</si>
  <si>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</si>
  <si>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</si>
  <si>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</si>
  <si>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</si>
  <si>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</si>
  <si>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</si>
  <si>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</si>
  <si>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</si>
  <si>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</si>
  <si>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</si>
  <si>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</si>
  <si>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</si>
  <si>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</si>
  <si>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</si>
  <si>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</si>
  <si>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</si>
  <si>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</si>
  <si>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</si>
  <si>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</si>
  <si>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</si>
  <si>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</si>
  <si>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</si>
  <si>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</si>
  <si>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</si>
  <si>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</si>
  <si>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</si>
  <si>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</si>
  <si>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</si>
  <si>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</si>
  <si>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</si>
  <si>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</si>
  <si>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</si>
  <si>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</si>
  <si>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</si>
  <si>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</si>
  <si>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</si>
  <si>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</si>
  <si>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</si>
  <si>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</si>
  <si>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</si>
  <si>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</si>
  <si>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</si>
  <si>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</si>
  <si>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</si>
  <si>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</si>
  <si>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</si>
  <si>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</si>
  <si>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</si>
  <si>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</si>
  <si>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</si>
  <si>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</si>
  <si>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</si>
  <si>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</si>
  <si>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</si>
  <si>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</si>
  <si>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</si>
  <si>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</si>
  <si>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</si>
  <si>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</si>
  <si>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</si>
  <si>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</si>
  <si>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</si>
  <si>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</si>
  <si>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</si>
  <si>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</si>
  <si>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</si>
  <si>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</si>
  <si>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</si>
  <si>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</si>
  <si>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</si>
  <si>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</si>
  <si>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</si>
  <si>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</si>
  <si>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</si>
  <si>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</si>
  <si>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</si>
  <si>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</si>
  <si>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</si>
  <si>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</si>
  <si>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</si>
  <si>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</si>
  <si>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</si>
  <si>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</si>
  <si>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</si>
  <si>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</si>
  <si>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</si>
  <si>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</si>
  <si>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</si>
  <si>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</si>
  <si>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</si>
  <si>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</si>
  <si>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</si>
  <si>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</si>
  <si>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</si>
  <si>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</si>
  <si>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</si>
  <si>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</si>
  <si>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</si>
  <si>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</si>
  <si>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</si>
  <si>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</si>
  <si>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</si>
  <si>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</si>
  <si>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</si>
  <si>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</si>
  <si>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</si>
  <si>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</si>
  <si>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</si>
  <si>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</si>
  <si>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</si>
  <si>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</si>
  <si>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</si>
  <si>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</si>
  <si>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</si>
  <si>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</si>
  <si>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</si>
  <si>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</si>
  <si>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</si>
  <si>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</si>
  <si>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</si>
  <si>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</si>
  <si>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</si>
  <si>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</si>
  <si>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</si>
  <si>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</si>
  <si>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</si>
  <si>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</si>
  <si>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</si>
  <si>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</si>
  <si>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</si>
  <si>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</si>
  <si>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</si>
  <si>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</si>
  <si>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</si>
  <si>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</si>
  <si>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</si>
  <si>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</si>
  <si>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</si>
  <si>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</si>
  <si>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</si>
  <si>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</si>
  <si>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</si>
  <si>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</si>
  <si>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</si>
  <si>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</si>
  <si>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</si>
  <si>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</si>
  <si>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</si>
  <si>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</si>
  <si>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</si>
  <si>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</si>
  <si>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</si>
  <si>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</si>
  <si>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</si>
  <si>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</si>
  <si>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</si>
  <si>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</si>
  <si>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</si>
  <si>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</si>
  <si>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</si>
  <si>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</si>
  <si>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</si>
  <si>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</si>
  <si>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</si>
  <si>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</si>
  <si>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</si>
  <si>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</si>
  <si>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</si>
  <si>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</si>
  <si>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</si>
  <si>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</si>
  <si>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</si>
  <si>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</si>
  <si>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</si>
  <si>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</si>
  <si>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</si>
  <si>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</si>
  <si>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</si>
  <si>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</si>
  <si>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</si>
  <si>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</si>
  <si>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</si>
  <si>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</si>
  <si>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</si>
  <si>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</si>
  <si>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</si>
  <si>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</si>
  <si>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</si>
  <si>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</si>
  <si>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</si>
  <si>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</si>
  <si>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</si>
  <si>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</si>
  <si>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</si>
  <si>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</si>
  <si>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</si>
  <si>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</si>
  <si>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</si>
  <si>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</si>
  <si>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</si>
  <si>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</si>
  <si>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</si>
  <si>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</si>
  <si>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</si>
  <si>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</si>
  <si>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</si>
  <si>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</si>
  <si>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</si>
  <si>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</si>
  <si>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</si>
  <si>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</si>
  <si>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</si>
  <si>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</si>
  <si>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</si>
  <si>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</si>
  <si>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</si>
  <si>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</si>
  <si>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</si>
  <si>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</si>
  <si>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</si>
  <si>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</si>
  <si>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</si>
  <si>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</si>
  <si>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</si>
  <si>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</si>
  <si>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</si>
  <si>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</si>
  <si>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</si>
  <si>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</si>
  <si>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</si>
  <si>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</si>
  <si>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</si>
  <si>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</si>
  <si>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</si>
  <si>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</si>
  <si>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</si>
  <si>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</si>
  <si>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</si>
  <si>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</si>
  <si>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</si>
  <si>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</si>
  <si>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</si>
  <si>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</si>
  <si>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</si>
  <si>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</si>
  <si>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</si>
  <si>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</si>
  <si>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</si>
  <si>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</si>
  <si>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</si>
  <si>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</si>
  <si>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</si>
  <si>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</si>
  <si>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</si>
  <si>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</si>
  <si>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</si>
  <si>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</si>
  <si>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</si>
  <si>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</si>
  <si>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</si>
  <si>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</si>
  <si>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</si>
  <si>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</si>
  <si>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</si>
  <si>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</si>
  <si>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</si>
  <si>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</si>
  <si>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</si>
  <si>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</si>
  <si>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</si>
  <si>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</si>
  <si>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</si>
  <si>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</si>
  <si>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</si>
  <si>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</si>
  <si>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</si>
  <si>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</si>
  <si>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</si>
  <si>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</si>
  <si>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</si>
  <si>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</si>
  <si>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</si>
  <si>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</si>
  <si>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</si>
  <si>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</si>
  <si>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</si>
  <si>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</si>
  <si>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</si>
  <si>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</si>
  <si>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</si>
  <si>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</si>
  <si>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</si>
  <si>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</si>
  <si>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</si>
  <si>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</si>
  <si>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</si>
  <si>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</si>
  <si>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</si>
  <si>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</si>
  <si>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</si>
  <si>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</si>
  <si>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</si>
  <si>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</si>
  <si>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</si>
  <si>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</si>
  <si>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</si>
  <si>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</si>
  <si>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</si>
  <si>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</si>
  <si>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</si>
  <si>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</si>
  <si>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</si>
  <si>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</si>
  <si>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</si>
  <si>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</si>
  <si>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</si>
  <si>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</si>
  <si>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</si>
  <si>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</si>
  <si>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</si>
  <si>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</si>
  <si>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</si>
  <si>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</si>
  <si>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</si>
  <si>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</si>
  <si>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</si>
  <si>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</si>
  <si>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</si>
  <si>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</si>
  <si>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</si>
  <si>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</si>
  <si>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</si>
  <si>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</si>
  <si>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</si>
  <si>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</si>
  <si>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</si>
  <si>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</si>
  <si>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</si>
  <si>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</si>
  <si>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</si>
  <si>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</si>
  <si>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</si>
  <si>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</si>
  <si>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</si>
  <si>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</si>
  <si>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</si>
  <si>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</si>
  <si>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</si>
  <si>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</si>
  <si>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</si>
  <si>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</si>
  <si>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</si>
  <si>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</si>
  <si>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</si>
  <si>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</si>
  <si>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</si>
  <si>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</si>
  <si>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</si>
  <si>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</si>
  <si>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</si>
  <si>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</si>
  <si>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</si>
  <si>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</si>
  <si>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</si>
  <si>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</si>
  <si>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</si>
  <si>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</si>
  <si>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</si>
  <si>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</si>
  <si>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</si>
  <si>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</si>
  <si>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</si>
  <si>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</si>
  <si>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</si>
  <si>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</si>
  <si>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</si>
  <si>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</si>
  <si>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</si>
  <si>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</si>
  <si>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</si>
  <si>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</si>
  <si>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</si>
  <si>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</si>
  <si>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</si>
  <si>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</si>
  <si>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</si>
  <si>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</si>
  <si>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</si>
  <si>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</si>
  <si>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</si>
  <si>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</si>
  <si>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</si>
  <si>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</si>
  <si>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</si>
  <si>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</si>
  <si>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</si>
  <si>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</si>
  <si>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</si>
  <si>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</si>
  <si>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</si>
  <si>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</si>
  <si>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</si>
  <si>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</si>
  <si>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</si>
  <si>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</si>
  <si>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</si>
  <si>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</si>
  <si>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</si>
  <si>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</si>
  <si>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</si>
  <si>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</si>
  <si>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</si>
  <si>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</si>
  <si>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</si>
  <si>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</si>
  <si>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</si>
  <si>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</si>
  <si>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</si>
  <si>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</si>
  <si>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</si>
  <si>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</si>
  <si>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</si>
  <si>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</si>
  <si>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</si>
  <si>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</si>
  <si>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</si>
  <si>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</si>
  <si>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</si>
  <si>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</si>
  <si>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</si>
  <si>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</si>
  <si>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</si>
  <si>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</si>
  <si>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</si>
  <si>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</si>
  <si>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</si>
  <si>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</si>
  <si>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</si>
  <si>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</si>
  <si>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</si>
  <si>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</si>
  <si>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</si>
  <si>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</si>
  <si>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</si>
  <si>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</si>
  <si>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</si>
  <si>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</si>
  <si>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</si>
  <si>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</si>
  <si>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</si>
  <si>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</si>
  <si>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</si>
  <si>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</si>
  <si>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</si>
  <si>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</si>
  <si>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</si>
  <si>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</si>
  <si>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</si>
  <si>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</si>
  <si>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</si>
  <si>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</si>
  <si>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</si>
  <si>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</si>
  <si>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</si>
  <si>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</si>
  <si>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</si>
  <si>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</si>
  <si>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</si>
  <si>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</si>
  <si>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</si>
  <si>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</si>
  <si>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</si>
  <si>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</si>
  <si>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</si>
  <si>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</si>
  <si>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</si>
  <si>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</si>
  <si>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</si>
  <si>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</si>
  <si>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</si>
  <si>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</si>
  <si>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</si>
  <si>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</si>
  <si>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</si>
  <si>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</si>
  <si>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</si>
  <si>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</si>
  <si>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</si>
  <si>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</si>
  <si>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</si>
  <si>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</si>
  <si>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</si>
  <si>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</si>
  <si>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</si>
  <si>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</si>
  <si>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</si>
  <si>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</si>
  <si>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</si>
  <si>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</si>
  <si>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</si>
  <si>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</si>
  <si>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</si>
  <si>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</si>
  <si>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</si>
  <si>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</si>
  <si>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</si>
  <si>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</si>
  <si>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</si>
  <si>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</si>
  <si>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</si>
  <si>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</si>
  <si>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</si>
  <si>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</si>
  <si>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</si>
  <si>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</si>
  <si>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</si>
  <si>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</si>
  <si>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</si>
  <si>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</si>
  <si>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</si>
  <si>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</si>
  <si>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</si>
  <si>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</si>
  <si>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</si>
  <si>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</si>
  <si>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</si>
  <si>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</si>
  <si>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</si>
  <si>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</si>
  <si>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</si>
  <si>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</si>
  <si>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</si>
  <si>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</si>
  <si>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</si>
  <si>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</si>
  <si>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</si>
  <si>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</si>
  <si>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</si>
  <si>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</si>
  <si>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</si>
  <si>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</si>
  <si>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</si>
  <si>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</si>
  <si>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</si>
  <si>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</si>
  <si>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</si>
  <si>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</si>
  <si>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</si>
  <si>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</si>
  <si>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</si>
  <si>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</si>
  <si>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</si>
  <si>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</si>
  <si>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</si>
  <si>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</si>
  <si>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</si>
  <si>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</si>
  <si>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</si>
  <si>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</si>
  <si>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</si>
  <si>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</si>
  <si>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</si>
  <si>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</si>
  <si>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</si>
  <si>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</si>
  <si>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</si>
  <si>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</si>
  <si>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</si>
  <si>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</si>
  <si>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</si>
  <si>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</si>
  <si>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</si>
  <si>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</si>
  <si>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</si>
  <si>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</si>
  <si>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</si>
  <si>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</si>
  <si>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</si>
  <si>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</si>
  <si>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</si>
  <si>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</si>
  <si>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</si>
  <si>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</si>
  <si>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</si>
  <si>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</si>
  <si>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</si>
  <si>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</si>
  <si>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</si>
  <si>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</si>
  <si>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</si>
  <si>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</si>
  <si>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</si>
  <si>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</si>
  <si>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</si>
  <si>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</si>
  <si>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</si>
  <si>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</si>
  <si>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</si>
  <si>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</si>
  <si>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</si>
  <si>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</si>
  <si>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</si>
  <si>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</si>
  <si>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</si>
  <si>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</si>
  <si>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</si>
  <si>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</si>
  <si>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</si>
  <si>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</si>
  <si>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</si>
  <si>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</si>
  <si>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</si>
  <si>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</si>
  <si>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</si>
  <si>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</si>
  <si>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</si>
  <si>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</si>
  <si>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</si>
  <si>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</si>
  <si>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</si>
  <si>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</si>
  <si>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</si>
  <si>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</si>
  <si>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</si>
  <si>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</si>
  <si>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</si>
  <si>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</si>
  <si>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</si>
  <si>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</si>
  <si>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</si>
  <si>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</si>
  <si>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</si>
  <si>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</si>
  <si>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</si>
  <si>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</si>
  <si>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</si>
  <si>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</si>
  <si>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</si>
  <si>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</si>
  <si>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</si>
  <si>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</si>
  <si>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</si>
  <si>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</si>
  <si>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</si>
  <si>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</si>
  <si>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</si>
  <si>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</si>
  <si>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</si>
  <si>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</si>
  <si>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</si>
  <si>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</si>
  <si>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</si>
  <si>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</si>
  <si>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</si>
  <si>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</si>
  <si>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</si>
  <si>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</si>
  <si>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</si>
  <si>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</si>
  <si>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</si>
  <si>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</si>
  <si>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</si>
  <si>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</si>
  <si>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</si>
  <si>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</si>
  <si>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</si>
  <si>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</si>
  <si>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</si>
  <si>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</si>
  <si>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</si>
  <si>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</si>
  <si>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</si>
  <si>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</si>
  <si>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</si>
  <si>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</si>
  <si>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</si>
  <si>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</si>
  <si>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</si>
  <si>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</si>
  <si>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</si>
  <si>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</si>
  <si>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</si>
  <si>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</si>
  <si>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</si>
  <si>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</si>
  <si>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</si>
  <si>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</si>
  <si>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</si>
  <si>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</si>
  <si>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</si>
  <si>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</si>
  <si>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</si>
  <si>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</si>
  <si>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</si>
  <si>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</si>
  <si>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</si>
  <si>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</si>
  <si>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</si>
  <si>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</si>
  <si>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</si>
  <si>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</si>
  <si>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</si>
  <si>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</si>
  <si>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</si>
  <si>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</si>
  <si>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</si>
  <si>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</si>
  <si>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</si>
  <si>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</si>
  <si>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</si>
  <si>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</si>
  <si>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</si>
  <si>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</si>
  <si>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</si>
  <si>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</si>
  <si>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</si>
  <si>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</si>
  <si>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</si>
  <si>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</si>
  <si>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</si>
  <si>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</si>
  <si>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</si>
  <si>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</si>
  <si>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</si>
  <si>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</si>
  <si>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</si>
  <si>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</si>
  <si>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</si>
  <si>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</si>
  <si>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</si>
  <si>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</si>
  <si>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</si>
  <si>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</si>
  <si>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</si>
  <si>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</si>
  <si>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</si>
  <si>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</si>
  <si>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</si>
  <si>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</si>
  <si>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</si>
  <si>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</si>
  <si>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</si>
  <si>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</si>
  <si>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</si>
  <si>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</si>
  <si>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</si>
  <si>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</si>
  <si>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</si>
  <si>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</si>
  <si>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</si>
  <si>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</si>
  <si>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</si>
  <si>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</si>
  <si>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</si>
  <si>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</si>
  <si>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</si>
  <si>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</si>
  <si>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</si>
  <si>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</si>
  <si>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</si>
  <si>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</si>
  <si>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</si>
  <si>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</si>
  <si>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</si>
  <si>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</si>
  <si>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</si>
  <si>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</si>
  <si>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</si>
  <si>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</si>
  <si>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</si>
  <si>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</si>
  <si>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</si>
  <si>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</si>
  <si>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</si>
  <si>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</si>
  <si>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</si>
  <si>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</si>
  <si>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</si>
  <si>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</si>
  <si>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</si>
  <si>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</si>
  <si>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</si>
  <si>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</si>
  <si>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</si>
  <si>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</si>
  <si>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</si>
  <si>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</si>
  <si>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</si>
  <si>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</si>
  <si>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</si>
  <si>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</si>
  <si>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</si>
  <si>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</si>
  <si>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</si>
  <si>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</si>
  <si>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</si>
  <si>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</si>
  <si>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</si>
  <si>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</si>
  <si>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</si>
  <si>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</si>
  <si>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</si>
  <si>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</si>
  <si>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</si>
  <si>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</si>
  <si>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</si>
  <si>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</si>
  <si>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</si>
  <si>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</si>
  <si>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</si>
  <si>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</si>
  <si>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</si>
  <si>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</si>
  <si>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</si>
  <si>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</si>
  <si>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</si>
  <si>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</si>
  <si>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</si>
  <si>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</si>
  <si>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</si>
  <si>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</si>
  <si>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</si>
  <si>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</si>
  <si>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</si>
  <si>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</si>
  <si>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</si>
  <si>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</si>
  <si>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</si>
  <si>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</si>
  <si>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</si>
  <si>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</si>
  <si>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</si>
  <si>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</si>
  <si>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</si>
  <si>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</si>
  <si>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</si>
  <si>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</si>
  <si>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</si>
  <si>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</si>
  <si>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</si>
  <si>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</si>
  <si>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</si>
  <si>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</si>
  <si>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</si>
  <si>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</si>
  <si>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</si>
  <si>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</si>
  <si>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</si>
  <si>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</si>
  <si>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</si>
  <si>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</si>
  <si>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</si>
  <si>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</si>
  <si>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</si>
  <si>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</si>
  <si>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</si>
  <si>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</si>
  <si>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</si>
  <si>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</si>
  <si>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</si>
  <si>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</si>
  <si>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</si>
  <si>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</si>
  <si>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</si>
  <si>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</si>
  <si>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</si>
  <si>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</si>
  <si>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</si>
  <si>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</si>
  <si>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</si>
  <si>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</si>
  <si>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</si>
  <si>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</si>
  <si>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</si>
  <si>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</si>
  <si>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</si>
  <si>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</si>
  <si>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</si>
  <si>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</si>
  <si>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</si>
  <si>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</si>
  <si>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</si>
  <si>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</si>
  <si>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</si>
  <si>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</si>
  <si>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</si>
  <si>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</si>
  <si>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</si>
  <si>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</si>
  <si>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</si>
  <si>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</si>
  <si>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</si>
  <si>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</si>
  <si>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</si>
  <si>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</si>
  <si>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</si>
  <si>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</si>
  <si>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</si>
  <si>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</si>
  <si>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</si>
  <si>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</si>
  <si>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</si>
  <si>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</si>
  <si>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</si>
  <si>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</si>
  <si>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</si>
  <si>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</si>
  <si>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</si>
  <si>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</si>
  <si>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</si>
  <si>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</si>
  <si>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</si>
  <si>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</si>
  <si>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</si>
  <si>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</si>
  <si>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</si>
  <si>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</si>
  <si>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</si>
  <si>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</si>
  <si>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</si>
  <si>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</si>
  <si>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</si>
  <si>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</si>
  <si>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</si>
  <si>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</si>
  <si>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</si>
  <si>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</si>
  <si>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</si>
  <si>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</si>
  <si>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</si>
  <si>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</si>
  <si>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</si>
  <si>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</si>
  <si>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</si>
  <si>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</si>
  <si>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</si>
  <si>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</si>
  <si>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</si>
  <si>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</si>
  <si>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</si>
  <si>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</si>
  <si>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</si>
  <si>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</si>
  <si>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</si>
  <si>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</si>
  <si>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</si>
  <si>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</si>
  <si>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</si>
  <si>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</si>
  <si>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</si>
  <si>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</si>
  <si>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</si>
  <si>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</si>
  <si>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</si>
  <si>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</si>
  <si>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</si>
  <si>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</si>
  <si>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</si>
  <si>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</si>
  <si>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</si>
  <si>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</si>
  <si>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</si>
  <si>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</si>
  <si>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</si>
  <si>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</si>
  <si>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</si>
  <si>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</si>
  <si>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</si>
  <si>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</si>
  <si>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</si>
  <si>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</si>
  <si>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</si>
  <si>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</si>
  <si>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</si>
  <si>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</si>
  <si>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</si>
  <si>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</si>
  <si>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</si>
  <si>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</si>
  <si>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</si>
  <si>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</si>
  <si>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</si>
  <si>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</si>
  <si>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</si>
  <si>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</si>
  <si>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</si>
  <si>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</si>
  <si>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</si>
  <si>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</si>
  <si>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</si>
  <si>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</si>
  <si>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</si>
  <si>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</si>
  <si>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</si>
  <si>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</si>
  <si>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</si>
  <si>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</si>
  <si>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</si>
  <si>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</si>
  <si>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</si>
  <si>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</si>
  <si>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</si>
  <si>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</si>
  <si>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</si>
  <si>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</si>
  <si>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</si>
  <si>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</si>
  <si>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</si>
  <si>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</si>
  <si>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</si>
  <si>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</si>
  <si>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</si>
  <si>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</si>
  <si>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</si>
  <si>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</si>
  <si>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</si>
  <si>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</si>
  <si>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</si>
  <si>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</si>
  <si>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</si>
  <si>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</si>
  <si>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</si>
  <si>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</si>
  <si>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</si>
  <si>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</si>
  <si>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</si>
  <si>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</si>
  <si>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</si>
  <si>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</si>
  <si>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</si>
  <si>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</si>
  <si>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</si>
  <si>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</si>
  <si>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</si>
  <si>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</si>
  <si>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</si>
  <si>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</si>
  <si>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</si>
  <si>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</si>
  <si>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</si>
  <si>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</si>
  <si>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</si>
  <si>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</si>
  <si>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</si>
  <si>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</si>
  <si>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</si>
  <si>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</si>
  <si>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</si>
  <si>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</si>
  <si>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</si>
  <si>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</si>
  <si>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</si>
  <si>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</si>
  <si>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</si>
  <si>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</si>
  <si>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</si>
  <si>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</si>
  <si>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</si>
  <si>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</si>
  <si>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</si>
  <si>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</si>
  <si>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</si>
  <si>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</si>
  <si>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</si>
  <si>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</si>
  <si>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</si>
  <si>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</si>
  <si>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</si>
  <si>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</si>
  <si>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</si>
  <si>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</si>
  <si>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</si>
  <si>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</si>
  <si>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</si>
  <si>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</si>
  <si>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</si>
  <si>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</si>
  <si>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</si>
  <si>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</si>
  <si>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</si>
  <si>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</si>
  <si>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</si>
  <si>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</si>
  <si>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</si>
  <si>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</si>
  <si>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</si>
  <si>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</si>
  <si>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</si>
  <si>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</si>
  <si>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</si>
  <si>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</si>
  <si>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</si>
  <si>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</si>
  <si>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</si>
  <si>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</si>
  <si>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</si>
  <si>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</si>
  <si>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</si>
  <si>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</si>
  <si>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</si>
  <si>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</si>
  <si>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</si>
  <si>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</si>
  <si>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</si>
  <si>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</si>
  <si>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</si>
  <si>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</si>
  <si>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</si>
  <si>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</si>
  <si>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</si>
  <si>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</si>
  <si>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</si>
  <si>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</si>
  <si>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</si>
  <si>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</si>
  <si>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</si>
  <si>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</si>
  <si>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</si>
  <si>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</si>
  <si>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</si>
  <si>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</si>
  <si>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</si>
  <si>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</si>
  <si>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</si>
  <si>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</si>
  <si>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</si>
  <si>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</si>
  <si>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</si>
  <si>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</si>
  <si>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</si>
  <si>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</si>
  <si>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</si>
  <si>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</si>
  <si>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</si>
  <si>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</si>
  <si>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</si>
  <si>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</si>
  <si>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</si>
  <si>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</si>
  <si>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</si>
  <si>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</si>
  <si>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</si>
  <si>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</si>
  <si>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</si>
  <si>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</si>
  <si>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</si>
  <si>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</si>
  <si>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</si>
  <si>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</si>
  <si>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</si>
  <si>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</si>
  <si>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</si>
  <si>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</si>
  <si>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</si>
  <si>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</si>
  <si>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</si>
  <si>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</si>
  <si>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</si>
  <si>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</si>
  <si>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</si>
  <si>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</si>
  <si>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</si>
  <si>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</si>
  <si>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</si>
  <si>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</si>
  <si>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</si>
  <si>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</si>
  <si>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</si>
  <si>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</si>
  <si>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</si>
  <si>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</si>
  <si>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</si>
  <si>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</si>
  <si>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</si>
  <si>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</si>
  <si>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</si>
  <si>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</si>
  <si>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</si>
  <si>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</si>
  <si>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</si>
  <si>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</si>
  <si>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</si>
  <si>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</si>
  <si>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</si>
  <si>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</si>
  <si>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</si>
  <si>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</si>
  <si>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</si>
  <si>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</si>
  <si>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</si>
  <si>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</si>
  <si>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</si>
  <si>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</si>
  <si>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</si>
  <si>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</si>
  <si>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</si>
  <si>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</si>
  <si>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</si>
  <si>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</si>
  <si>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</si>
  <si>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</si>
  <si>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</si>
  <si>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</si>
  <si>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</si>
  <si>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</si>
  <si>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</si>
  <si>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</si>
  <si>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</si>
  <si>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</si>
  <si>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</si>
  <si>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</si>
  <si>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</si>
  <si>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</si>
  <si>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</si>
  <si>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</si>
  <si>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</si>
  <si>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</si>
  <si>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</si>
  <si>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</si>
  <si>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</si>
  <si>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</si>
  <si>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</si>
  <si>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</si>
  <si>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</si>
  <si>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</si>
  <si>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</si>
  <si>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</si>
  <si>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</si>
  <si>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</si>
  <si>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</si>
  <si>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</si>
  <si>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</si>
  <si>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</si>
  <si>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</si>
  <si>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</si>
  <si>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</si>
  <si>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</si>
  <si>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</si>
  <si>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</si>
  <si>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</si>
  <si>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</si>
  <si>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</si>
  <si>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</si>
  <si>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</si>
  <si>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</si>
  <si>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</si>
  <si>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</si>
  <si>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</si>
  <si>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</si>
  <si>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</si>
  <si>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</si>
  <si>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</si>
  <si>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</si>
  <si>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</si>
  <si>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</si>
  <si>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</si>
  <si>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</si>
  <si>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</si>
  <si>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</si>
  <si>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</si>
  <si>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</si>
  <si>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</si>
  <si>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</si>
  <si>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</si>
  <si>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</si>
  <si>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</si>
  <si>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</si>
  <si>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</si>
  <si>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</si>
  <si>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</si>
  <si>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</si>
  <si>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</si>
  <si>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</si>
  <si>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</si>
  <si>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</si>
  <si>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</si>
  <si>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</si>
  <si>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</si>
  <si>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</si>
  <si>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</si>
  <si>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</si>
  <si>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</si>
  <si>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</si>
  <si>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</si>
  <si>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</si>
  <si>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</si>
  <si>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</si>
  <si>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</si>
  <si>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</si>
  <si>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</si>
  <si>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</si>
  <si>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</si>
  <si>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</si>
  <si>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</si>
  <si>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</si>
  <si>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</si>
  <si>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</si>
  <si>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</si>
  <si>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</si>
  <si>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</si>
  <si>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</si>
  <si>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</si>
  <si>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</si>
  <si>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</si>
  <si>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</si>
  <si>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</si>
  <si>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</si>
  <si>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</si>
  <si>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</si>
  <si>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</si>
  <si>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</si>
  <si>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</si>
  <si>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</si>
  <si>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</si>
  <si>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</si>
  <si>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</si>
  <si>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</si>
  <si>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</si>
  <si>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</si>
  <si>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</si>
  <si>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</si>
  <si>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</si>
  <si>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</si>
  <si>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</si>
  <si>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</si>
  <si>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</si>
  <si>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</si>
  <si>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</si>
  <si>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</si>
  <si>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</si>
  <si>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</si>
  <si>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</si>
  <si>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</si>
  <si>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</si>
  <si>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</si>
  <si>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</si>
  <si>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</si>
  <si>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</si>
  <si>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</si>
  <si>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</si>
  <si>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</si>
  <si>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</si>
  <si>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</si>
  <si>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</si>
  <si>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</si>
  <si>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</si>
  <si>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</si>
  <si>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</si>
  <si>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</si>
  <si>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</si>
  <si>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</si>
  <si>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</si>
  <si>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</si>
  <si>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</si>
  <si>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</si>
  <si>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</si>
  <si>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</si>
  <si>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</si>
  <si>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</si>
  <si>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</si>
  <si>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</si>
  <si>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</si>
  <si>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</si>
  <si>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</si>
  <si>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</si>
  <si>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</si>
  <si>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</si>
  <si>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</si>
  <si>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</si>
  <si>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</si>
  <si>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</si>
  <si>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</si>
  <si>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</si>
  <si>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</si>
  <si>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</si>
  <si>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</si>
  <si>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</si>
  <si>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</si>
  <si>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</si>
  <si>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</si>
  <si>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</si>
  <si>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</si>
  <si>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</si>
  <si>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</si>
  <si>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</si>
  <si>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</si>
  <si>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</si>
  <si>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</si>
  <si>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</si>
  <si>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</si>
  <si>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</si>
  <si>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</si>
  <si>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</si>
  <si>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</si>
  <si>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</si>
  <si>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</si>
  <si>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</si>
  <si>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</si>
  <si>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</si>
  <si>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</si>
  <si>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</si>
  <si>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</si>
  <si>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</si>
  <si>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</si>
  <si>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</si>
  <si>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</si>
  <si>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</si>
  <si>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</si>
  <si>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</si>
  <si>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</si>
  <si>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</si>
  <si>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</si>
  <si>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</si>
  <si>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</si>
  <si>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</si>
  <si>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</si>
  <si>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</si>
  <si>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</si>
  <si>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</si>
  <si>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</si>
  <si>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</si>
  <si>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</si>
  <si>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</si>
  <si>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</si>
  <si>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</si>
  <si>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</si>
  <si>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</si>
  <si>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</si>
  <si>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</si>
  <si>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</si>
  <si>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</si>
  <si>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</si>
  <si>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</si>
  <si>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</si>
  <si>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</si>
  <si>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</si>
  <si>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</si>
  <si>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</si>
  <si>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</si>
  <si>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</si>
  <si>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</si>
  <si>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</si>
  <si>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</si>
  <si>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</si>
  <si>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</si>
  <si>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</si>
  <si>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</si>
  <si>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</si>
  <si>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</si>
  <si>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</si>
  <si>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</si>
  <si>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</si>
  <si>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</si>
  <si>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</si>
  <si>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</si>
  <si>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</si>
  <si>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</si>
  <si>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</si>
  <si>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</si>
  <si>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</si>
  <si>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</si>
  <si>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</si>
  <si>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</si>
  <si>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</si>
  <si>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</si>
  <si>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</si>
  <si>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</si>
  <si>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</si>
  <si>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</si>
  <si>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</si>
  <si>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</si>
  <si>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</si>
  <si>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</si>
  <si>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</si>
  <si>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</si>
  <si>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</si>
  <si>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</si>
  <si>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</si>
  <si>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</si>
  <si>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</si>
  <si>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</si>
  <si>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</si>
  <si>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</si>
  <si>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</si>
  <si>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</si>
  <si>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</si>
  <si>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</si>
  <si>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</si>
  <si>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</si>
  <si>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</si>
  <si>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</si>
  <si>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</si>
  <si>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</si>
  <si>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</si>
  <si>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</si>
  <si>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</si>
  <si>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</si>
  <si>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</si>
  <si>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</si>
  <si>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</si>
  <si>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</si>
  <si>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</si>
  <si>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</si>
  <si>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</si>
  <si>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</si>
  <si>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</si>
  <si>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</si>
  <si>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</si>
  <si>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</si>
  <si>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</si>
  <si>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</si>
  <si>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</si>
  <si>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</si>
  <si>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</si>
  <si>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</si>
  <si>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</si>
  <si>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</si>
  <si>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</si>
  <si>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</si>
  <si>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</si>
  <si>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</si>
  <si>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</si>
  <si>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</si>
  <si>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</si>
  <si>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</si>
  <si>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</si>
  <si>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</si>
  <si>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</si>
  <si>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</si>
  <si>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</si>
  <si>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</si>
  <si>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</si>
  <si>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</si>
  <si>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</si>
  <si>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</si>
  <si>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</si>
  <si>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</si>
  <si>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</si>
  <si>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</si>
  <si>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</si>
  <si>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</si>
  <si>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</si>
  <si>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</si>
  <si>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</si>
  <si>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</si>
  <si>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</si>
  <si>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</si>
  <si>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</si>
  <si>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</si>
  <si>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</si>
  <si>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</si>
  <si>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</si>
  <si>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</si>
  <si>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</si>
  <si>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</si>
  <si>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</si>
  <si>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</si>
  <si>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</si>
  <si>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</si>
  <si>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</si>
  <si>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</si>
  <si>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</si>
  <si>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</si>
  <si>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</si>
  <si>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</si>
  <si>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</si>
  <si>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</si>
  <si>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</si>
  <si>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</si>
  <si>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</si>
  <si>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</si>
  <si>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</si>
  <si>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</si>
  <si>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</si>
  <si>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</si>
  <si>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</si>
  <si>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</si>
  <si>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</si>
  <si>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</si>
  <si>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</si>
  <si>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</si>
  <si>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</si>
  <si>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</si>
  <si>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</si>
  <si>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</si>
  <si>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</si>
  <si>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</si>
  <si>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</si>
  <si>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</si>
  <si>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</si>
  <si>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</si>
  <si>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</si>
  <si>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</si>
  <si>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</si>
  <si>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</si>
  <si>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</si>
  <si>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</si>
  <si>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</si>
  <si>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</si>
  <si>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</si>
  <si>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</si>
  <si>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</si>
  <si>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</si>
  <si>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</si>
  <si>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</si>
  <si>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</si>
  <si>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</si>
  <si>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</si>
  <si>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</si>
  <si>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</si>
  <si>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</si>
  <si>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</si>
  <si>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</si>
  <si>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</si>
  <si>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</si>
  <si>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</si>
  <si>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</si>
  <si>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</si>
  <si>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</si>
  <si>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</si>
  <si>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</si>
  <si>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</si>
  <si>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</si>
  <si>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</si>
  <si>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</si>
  <si>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</si>
  <si>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</si>
  <si>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</si>
  <si>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</si>
  <si>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</si>
  <si>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</si>
  <si>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</si>
  <si>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</si>
  <si>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</si>
  <si>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</si>
  <si>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</si>
  <si>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</si>
  <si>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</si>
  <si>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</si>
  <si>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</si>
  <si>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</si>
  <si>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</si>
  <si>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</si>
  <si>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</si>
  <si>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</si>
  <si>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</si>
  <si>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</si>
  <si>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</si>
  <si>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</si>
  <si>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</si>
  <si>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</si>
  <si>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</si>
  <si>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</si>
  <si>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</si>
  <si>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</si>
  <si>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</si>
  <si>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</si>
  <si>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</si>
  <si>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</si>
  <si>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</si>
  <si>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</si>
  <si>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</si>
  <si>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</si>
  <si>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</si>
  <si>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</si>
  <si>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</si>
  <si>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</si>
  <si>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</si>
  <si>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</si>
  <si>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</si>
  <si>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</si>
  <si>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</si>
  <si>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</si>
  <si>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</si>
  <si>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</si>
  <si>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</si>
  <si>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</si>
  <si>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</si>
  <si>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</si>
  <si>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</si>
  <si>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</si>
  <si>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</si>
  <si>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</si>
  <si>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</si>
  <si>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</si>
  <si>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</si>
  <si>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</si>
  <si>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</si>
  <si>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</si>
  <si>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</si>
  <si>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</si>
  <si>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</si>
  <si>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</si>
  <si>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</si>
  <si>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</si>
  <si>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</si>
  <si>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</si>
  <si>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</si>
  <si>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</si>
  <si>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</si>
  <si>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</si>
  <si>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</si>
  <si>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</si>
  <si>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</si>
  <si>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</si>
  <si>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</si>
  <si>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</si>
  <si>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</si>
  <si>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</si>
  <si>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</si>
  <si>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</si>
  <si>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</si>
  <si>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</si>
  <si>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</si>
  <si>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</si>
  <si>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</si>
  <si>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</si>
  <si>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</si>
  <si>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</si>
  <si>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</si>
  <si>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</si>
  <si>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</si>
  <si>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</si>
  <si>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</si>
  <si>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</si>
  <si>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</si>
  <si>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</si>
  <si>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</si>
  <si>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</si>
  <si>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</si>
  <si>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</si>
  <si>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</si>
  <si>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</si>
  <si>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</si>
  <si>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</si>
  <si>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</si>
  <si>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</si>
  <si>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</si>
  <si>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</si>
  <si>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</si>
  <si>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</si>
  <si>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</si>
  <si>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</si>
  <si>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</si>
  <si>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</si>
  <si>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</si>
  <si>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</si>
  <si>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</si>
  <si>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</si>
  <si>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</si>
  <si>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</si>
  <si>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</si>
  <si>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</si>
  <si>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</si>
  <si>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</si>
  <si>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</si>
  <si>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</si>
  <si>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</si>
  <si>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</si>
  <si>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</si>
  <si>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</si>
  <si>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</si>
  <si>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</si>
  <si>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</si>
  <si>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</si>
  <si>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</si>
  <si>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</si>
  <si>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</si>
  <si>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</si>
  <si>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</si>
  <si>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</si>
  <si>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</si>
  <si>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</si>
  <si>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</si>
  <si>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</si>
  <si>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</si>
  <si>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</si>
  <si>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</si>
  <si>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</si>
  <si>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</si>
  <si>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</si>
  <si>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</si>
  <si>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</si>
  <si>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</si>
  <si>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</si>
  <si>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</si>
  <si>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</si>
  <si>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</si>
  <si>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</si>
  <si>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</si>
  <si>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</si>
  <si>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</si>
  <si>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</si>
  <si>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</si>
  <si>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</si>
  <si>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</si>
  <si>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</si>
  <si>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</si>
  <si>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</si>
  <si>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</si>
  <si>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</si>
  <si>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</si>
  <si>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</si>
  <si>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</si>
  <si>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</si>
  <si>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</si>
  <si>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</si>
  <si>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</si>
  <si>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</si>
  <si>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</si>
  <si>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</si>
  <si>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</si>
  <si>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</si>
  <si>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</si>
  <si>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</si>
  <si>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</si>
  <si>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</si>
  <si>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</si>
  <si>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</si>
  <si>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</si>
  <si>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</si>
  <si>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</si>
  <si>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</si>
  <si>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</si>
  <si>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</si>
  <si>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</si>
  <si>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</si>
  <si>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</si>
  <si>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</si>
  <si>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</si>
  <si>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</si>
  <si>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</si>
  <si>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</si>
  <si>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</si>
  <si>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</si>
  <si>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</si>
  <si>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</si>
  <si>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</si>
  <si>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</si>
  <si>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</si>
  <si>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</si>
  <si>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</si>
  <si>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</si>
  <si>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</si>
  <si>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</si>
  <si>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</si>
  <si>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</si>
  <si>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</si>
  <si>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</si>
  <si>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</si>
  <si>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</si>
  <si>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</si>
  <si>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</si>
  <si>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</si>
  <si>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</si>
  <si>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</si>
  <si>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</si>
  <si>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</si>
  <si>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</si>
  <si>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</si>
  <si>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</si>
  <si>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</si>
  <si>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</si>
  <si>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</si>
  <si>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</si>
  <si>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</si>
  <si>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</si>
  <si>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</si>
  <si>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</si>
  <si>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</si>
  <si>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</si>
  <si>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</si>
  <si>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</si>
  <si>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</si>
  <si>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</si>
  <si>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</si>
  <si>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</si>
  <si>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</si>
  <si>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</si>
  <si>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</si>
  <si>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</si>
  <si>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</si>
  <si>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</si>
  <si>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</si>
  <si>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</si>
  <si>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</si>
  <si>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</si>
  <si>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</si>
  <si>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</si>
  <si>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</si>
  <si>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</si>
  <si>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</si>
  <si>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</si>
  <si>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</si>
  <si>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</si>
  <si>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</si>
  <si>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</si>
  <si>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</si>
  <si>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</si>
  <si>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</si>
  <si>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</si>
  <si>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</si>
  <si>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</si>
  <si>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</si>
  <si>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</si>
  <si>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</si>
  <si>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</si>
  <si>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</si>
  <si>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</si>
  <si>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</si>
  <si>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</si>
  <si>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</si>
  <si>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</si>
  <si>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</si>
  <si>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</si>
  <si>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</si>
  <si>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</si>
  <si>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</si>
  <si>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</si>
  <si>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</si>
  <si>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</si>
  <si>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</si>
  <si>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</si>
  <si>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</si>
  <si>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</si>
  <si>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</si>
  <si>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</si>
  <si>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</si>
  <si>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</si>
  <si>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</si>
  <si>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</si>
  <si>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</si>
  <si>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</si>
  <si>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</si>
  <si>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</si>
  <si>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</si>
  <si>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</si>
  <si>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</si>
  <si>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</si>
  <si>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</si>
  <si>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</si>
  <si>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</si>
  <si>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</si>
  <si>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</si>
  <si>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</si>
  <si>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</si>
  <si>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</si>
  <si>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</si>
  <si>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</si>
  <si>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</si>
  <si>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</si>
  <si>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</si>
  <si>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</si>
  <si>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</si>
  <si>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</si>
  <si>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</si>
  <si>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</si>
  <si>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</si>
  <si>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</si>
  <si>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</si>
  <si>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</si>
  <si>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</si>
  <si>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</si>
  <si>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</si>
  <si>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</si>
  <si>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</si>
  <si>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</si>
  <si>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</si>
  <si>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</si>
  <si>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</si>
  <si>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</si>
  <si>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</si>
  <si>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</si>
  <si>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</si>
  <si>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</si>
  <si>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</si>
  <si>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</si>
  <si>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</si>
  <si>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</si>
  <si>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</si>
  <si>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</si>
  <si>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</si>
  <si>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</si>
  <si>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</si>
  <si>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</si>
  <si>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</si>
  <si>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</si>
  <si>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</si>
  <si>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</si>
  <si>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</si>
  <si>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</si>
  <si>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</si>
  <si>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</si>
  <si>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</si>
  <si>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</si>
  <si>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</si>
  <si>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</si>
  <si>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</si>
  <si>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</si>
  <si>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</si>
  <si>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</si>
  <si>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</si>
  <si>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</si>
  <si>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</si>
  <si>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</si>
  <si>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</si>
  <si>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</si>
  <si>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</si>
  <si>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</si>
  <si>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</si>
  <si>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</si>
  <si>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</si>
  <si>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</si>
  <si>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</si>
  <si>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</si>
  <si>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</si>
  <si>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</si>
  <si>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</si>
  <si>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</si>
  <si>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</si>
  <si>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</si>
  <si>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</si>
  <si>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</si>
  <si>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</si>
  <si>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</si>
  <si>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</si>
  <si>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</si>
  <si>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</si>
  <si>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</si>
  <si>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</si>
  <si>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</si>
  <si>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</si>
  <si>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</si>
  <si>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</si>
  <si>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</si>
  <si>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</si>
  <si>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</si>
  <si>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</si>
  <si>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</si>
  <si>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</si>
  <si>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</si>
  <si>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</si>
  <si>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</si>
  <si>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</si>
  <si>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</si>
  <si>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</si>
  <si>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</si>
  <si>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</si>
  <si>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</si>
  <si>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</si>
  <si>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</si>
  <si>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</si>
  <si>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</si>
  <si>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</si>
  <si>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</si>
  <si>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</si>
  <si>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</si>
  <si>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</si>
  <si>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</si>
  <si>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</si>
  <si>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</si>
  <si>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</si>
  <si>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</si>
  <si>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</si>
  <si>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</si>
  <si>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</si>
  <si>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</si>
  <si>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</si>
  <si>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</si>
  <si>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</si>
  <si>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</si>
  <si>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</si>
  <si>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</si>
  <si>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</si>
  <si>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</si>
  <si>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</si>
  <si>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</si>
  <si>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</si>
  <si>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</si>
  <si>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</si>
  <si>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</si>
  <si>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</si>
  <si>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</si>
  <si>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</si>
  <si>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</si>
  <si>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</si>
  <si>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</si>
  <si>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</si>
  <si>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</si>
  <si>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</si>
  <si>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</si>
  <si>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</si>
  <si>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</si>
  <si>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</si>
  <si>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</si>
  <si>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</si>
  <si>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</si>
  <si>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</si>
  <si>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</si>
  <si>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</si>
  <si>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</si>
  <si>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</si>
  <si>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</si>
  <si>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</si>
  <si>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</si>
  <si>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</si>
  <si>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</si>
  <si>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</si>
  <si>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</si>
  <si>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</si>
  <si>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</si>
  <si>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</si>
  <si>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</si>
  <si>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</si>
  <si>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</si>
  <si>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</si>
  <si>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</si>
  <si>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</si>
  <si>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</si>
  <si>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</si>
  <si>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</si>
  <si>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</si>
  <si>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</si>
  <si>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</si>
  <si>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</si>
  <si>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</si>
  <si>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</si>
  <si>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</si>
  <si>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</si>
  <si>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</si>
  <si>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</si>
  <si>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</si>
  <si>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</si>
  <si>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</si>
  <si>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</si>
  <si>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</si>
  <si>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</si>
  <si>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</si>
  <si>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</si>
  <si>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</si>
  <si>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</si>
  <si>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</si>
  <si>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</si>
  <si>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</si>
  <si>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</si>
  <si>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</si>
  <si>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</si>
  <si>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</si>
  <si>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</si>
  <si>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</si>
  <si>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</si>
  <si>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</si>
  <si>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</si>
  <si>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</si>
  <si>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</si>
  <si>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</si>
  <si>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</si>
  <si>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</si>
  <si>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</si>
  <si>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</si>
  <si>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</si>
  <si>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</si>
  <si>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</si>
  <si>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</si>
  <si>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</si>
  <si>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</si>
  <si>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</si>
  <si>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</si>
  <si>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</si>
  <si>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</si>
  <si>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</si>
  <si>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</si>
  <si>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</si>
  <si>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</si>
  <si>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</si>
  <si>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</si>
  <si>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</si>
  <si>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</si>
  <si>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</si>
  <si>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</si>
  <si>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</si>
  <si>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</si>
  <si>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</si>
  <si>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</si>
  <si>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</si>
  <si>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</si>
  <si>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</si>
  <si>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</si>
  <si>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</si>
  <si>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</si>
  <si>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</si>
  <si>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</si>
  <si>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</si>
  <si>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</si>
  <si>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</si>
  <si>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</si>
  <si>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</si>
  <si>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</si>
  <si>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</si>
  <si>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</si>
  <si>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</si>
  <si>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</si>
  <si>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</si>
  <si>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</si>
  <si>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</si>
  <si>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</si>
  <si>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</si>
  <si>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</si>
  <si>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</si>
  <si>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</si>
  <si>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</si>
  <si>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</si>
  <si>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</si>
  <si>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</si>
  <si>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</si>
  <si>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</si>
  <si>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</si>
  <si>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</si>
  <si>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</si>
  <si>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</si>
  <si>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</si>
  <si>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</si>
  <si>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</si>
  <si>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</si>
  <si>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</si>
  <si>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</si>
  <si>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</si>
  <si>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</si>
  <si>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</si>
  <si>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</si>
  <si>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</si>
  <si>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</si>
  <si>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</si>
  <si>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</si>
  <si>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</si>
  <si>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</si>
  <si>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</si>
  <si>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</si>
  <si>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</si>
  <si>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</si>
  <si>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</si>
  <si>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</si>
  <si>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</si>
  <si>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</si>
  <si>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</si>
  <si>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</si>
  <si>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</si>
  <si>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</si>
  <si>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</si>
  <si>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</si>
  <si>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</si>
  <si>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</si>
  <si>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</si>
  <si>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</si>
  <si>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</si>
  <si>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</si>
  <si>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</si>
  <si>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</si>
  <si>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</si>
  <si>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</si>
  <si>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</si>
  <si>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</si>
  <si>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</si>
  <si>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</si>
  <si>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</si>
  <si>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</si>
  <si>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</si>
  <si>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</si>
  <si>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</si>
  <si>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</si>
  <si>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</si>
  <si>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</si>
  <si>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</si>
  <si>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</si>
  <si>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</si>
  <si>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</si>
  <si>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</si>
  <si>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</si>
  <si>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</si>
  <si>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</si>
  <si>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</si>
  <si>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</si>
  <si>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</si>
  <si>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</si>
  <si>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</si>
  <si>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</si>
  <si>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</si>
  <si>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</si>
  <si>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</si>
  <si>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</si>
  <si>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</si>
  <si>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</si>
  <si>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</si>
  <si>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</si>
  <si>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</si>
  <si>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</si>
  <si>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</si>
  <si>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</si>
  <si>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</si>
  <si>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</si>
  <si>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</si>
  <si>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</si>
  <si>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</si>
  <si>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</si>
  <si>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</si>
  <si>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</si>
  <si>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</si>
  <si>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</si>
  <si>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</si>
  <si>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</si>
  <si>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</si>
  <si>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</si>
  <si>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</si>
  <si>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</si>
  <si>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</si>
  <si>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</si>
  <si>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</si>
  <si>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</si>
  <si>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</si>
  <si>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</si>
  <si>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</si>
  <si>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</si>
  <si>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</si>
  <si>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</si>
  <si>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</si>
  <si>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</si>
  <si>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</si>
  <si>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</si>
  <si>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</si>
  <si>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</si>
  <si>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</si>
  <si>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</si>
  <si>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</si>
  <si>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</si>
  <si>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</si>
  <si>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</si>
  <si>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</si>
  <si>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</si>
  <si>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</si>
  <si>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</si>
  <si>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</si>
  <si>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</si>
  <si>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</si>
  <si>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</si>
  <si>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</si>
  <si>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</si>
  <si>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</si>
  <si>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</si>
  <si>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</si>
  <si>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</si>
  <si>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</si>
  <si>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</si>
  <si>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</si>
  <si>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</si>
  <si>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</si>
  <si>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</si>
  <si>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</si>
  <si>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</si>
  <si>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</si>
  <si>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</si>
  <si>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</si>
  <si>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</si>
  <si>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</si>
  <si>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</si>
  <si>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</si>
  <si>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</si>
  <si>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</si>
  <si>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</si>
  <si>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</si>
  <si>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</si>
  <si>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</si>
  <si>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</si>
  <si>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</si>
  <si>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</si>
  <si>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</si>
  <si>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</si>
  <si>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</si>
  <si>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</si>
  <si>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</si>
  <si>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</si>
  <si>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</si>
  <si>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</si>
  <si>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</si>
  <si>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</si>
  <si>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</si>
  <si>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</si>
  <si>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</si>
  <si>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</si>
  <si>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</si>
  <si>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</si>
  <si>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</si>
  <si>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</si>
  <si>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</si>
  <si>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</si>
  <si>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</si>
  <si>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</si>
  <si>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</si>
  <si>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</si>
  <si>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</si>
  <si>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</si>
  <si>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</si>
  <si>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</si>
  <si>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</si>
  <si>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</si>
  <si>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</si>
  <si>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</si>
  <si>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</si>
  <si>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</si>
  <si>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</si>
  <si>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</si>
  <si>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</si>
  <si>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</si>
  <si>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</si>
  <si>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</si>
  <si>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</si>
  <si>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</si>
  <si>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</si>
  <si>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</si>
  <si>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</si>
  <si>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</si>
  <si>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</si>
  <si>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</si>
  <si>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</si>
  <si>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</si>
  <si>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</si>
  <si>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</si>
  <si>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</si>
  <si>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</si>
  <si>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</si>
  <si>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</si>
  <si>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</si>
  <si>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</si>
  <si>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</si>
  <si>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</si>
  <si>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</si>
  <si>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</si>
  <si>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</si>
  <si>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</si>
  <si>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</si>
  <si>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</si>
  <si>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</si>
  <si>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</si>
  <si>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</si>
  <si>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</si>
  <si>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</si>
  <si>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</si>
  <si>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</si>
  <si>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</si>
  <si>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</si>
  <si>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</si>
  <si>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</si>
  <si>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</si>
  <si>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</si>
  <si>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</si>
  <si>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</si>
  <si>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</si>
  <si>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</si>
  <si>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</si>
  <si>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</si>
  <si>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</si>
  <si>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</si>
  <si>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</si>
  <si>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</si>
  <si>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</si>
  <si>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</si>
  <si>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</si>
  <si>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</si>
  <si>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</si>
  <si>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</si>
  <si>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</si>
  <si>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</si>
  <si>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</si>
  <si>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</si>
  <si>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</si>
  <si>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</si>
  <si>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</si>
  <si>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</si>
  <si>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</si>
  <si>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</si>
  <si>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</si>
  <si>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</si>
  <si>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</si>
  <si>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</si>
  <si>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</si>
  <si>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</si>
  <si>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</si>
  <si>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</si>
  <si>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</si>
  <si>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</si>
  <si>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</si>
  <si>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</si>
  <si>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</si>
  <si>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</si>
  <si>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</si>
  <si>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</si>
  <si>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</si>
  <si>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</si>
  <si>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</si>
  <si>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</si>
  <si>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</si>
  <si>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</si>
  <si>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</si>
  <si>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</si>
  <si>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</si>
  <si>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</si>
  <si>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</si>
  <si>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</si>
  <si>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</si>
  <si>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</si>
  <si>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</si>
  <si>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</si>
  <si>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</si>
  <si>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</si>
  <si>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</si>
  <si>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</si>
  <si>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</si>
  <si>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</si>
  <si>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</si>
  <si>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</si>
  <si>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</si>
  <si>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</si>
  <si>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</si>
  <si>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</si>
  <si>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</si>
  <si>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</si>
  <si>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</si>
  <si>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</si>
  <si>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</si>
  <si>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</si>
  <si>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</si>
  <si>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</si>
  <si>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</si>
  <si>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</si>
  <si>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</si>
  <si>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</si>
  <si>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</si>
  <si>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</si>
  <si>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</si>
  <si>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</si>
  <si>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</si>
  <si>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</si>
  <si>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</si>
  <si>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</si>
  <si>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</si>
  <si>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</si>
  <si>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</si>
  <si>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</si>
  <si>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</si>
  <si>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</si>
  <si>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</si>
  <si>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</si>
  <si>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</si>
  <si>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</si>
  <si>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</si>
  <si>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</si>
  <si>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</si>
  <si>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</si>
  <si>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</si>
  <si>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</si>
  <si>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</si>
  <si>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</si>
  <si>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</si>
  <si>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</si>
  <si>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</si>
  <si>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</si>
  <si>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</si>
  <si>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</si>
  <si>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</si>
  <si>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</si>
  <si>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</si>
  <si>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</si>
  <si>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</si>
  <si>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</si>
  <si>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</si>
  <si>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</si>
  <si>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</si>
  <si>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</si>
  <si>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</si>
  <si>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</si>
  <si>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</si>
  <si>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</si>
  <si>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</si>
  <si>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</si>
  <si>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</si>
  <si>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</si>
  <si>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</si>
  <si>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</si>
  <si>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</si>
  <si>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</si>
  <si>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</si>
  <si>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</si>
  <si>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</si>
  <si>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</si>
  <si>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</si>
  <si>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</si>
  <si>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</si>
  <si>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</si>
  <si>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</si>
  <si>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</si>
  <si>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</si>
  <si>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</si>
  <si>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</si>
  <si>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</si>
  <si>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</si>
  <si>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</si>
  <si>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</si>
  <si>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</si>
  <si>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</si>
  <si>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</si>
  <si>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</si>
  <si>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</si>
  <si>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</si>
  <si>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</si>
  <si>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</si>
  <si>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</si>
  <si>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</si>
  <si>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</si>
  <si>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</si>
  <si>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</si>
  <si>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</si>
  <si>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</si>
  <si>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</si>
  <si>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</si>
  <si>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</si>
  <si>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</si>
  <si>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</si>
  <si>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</si>
  <si>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</si>
  <si>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</si>
  <si>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</si>
  <si>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</si>
  <si>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</si>
  <si>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</si>
  <si>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</si>
  <si>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</si>
  <si>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</si>
  <si>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</si>
  <si>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</si>
  <si>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</si>
  <si>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</si>
  <si>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</si>
  <si>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</si>
  <si>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</si>
  <si>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</si>
  <si>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</si>
  <si>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</si>
  <si>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</si>
  <si>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</si>
  <si>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</si>
  <si>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</si>
  <si>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</si>
  <si>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</si>
  <si>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</si>
  <si>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</si>
  <si>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</si>
  <si>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</si>
  <si>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</si>
  <si>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</si>
  <si>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</si>
  <si>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</si>
  <si>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</si>
  <si>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</si>
  <si>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</si>
  <si>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</si>
  <si>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</si>
  <si>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</si>
  <si>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</si>
  <si>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</si>
  <si>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</si>
  <si>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</si>
  <si>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</si>
  <si>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</si>
  <si>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</si>
  <si>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</si>
  <si>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</si>
  <si>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</si>
  <si>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</si>
  <si>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</si>
  <si>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</si>
  <si>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</si>
  <si>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</si>
  <si>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</si>
  <si>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</si>
  <si>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</si>
  <si>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</si>
  <si>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</si>
  <si>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</si>
  <si>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</si>
  <si>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</si>
  <si>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</si>
  <si>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</si>
  <si>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</si>
  <si>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</si>
  <si>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</si>
  <si>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</si>
  <si>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</si>
  <si>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</si>
  <si>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</si>
  <si>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</si>
  <si>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</si>
  <si>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</si>
  <si>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</si>
  <si>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</si>
  <si>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</si>
  <si>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</si>
  <si>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</si>
  <si>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</si>
  <si>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</si>
  <si>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</si>
  <si>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</si>
  <si>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</si>
  <si>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</si>
  <si>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</si>
  <si>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</si>
  <si>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</si>
  <si>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</si>
  <si>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</si>
  <si>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</si>
  <si>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</si>
  <si>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</si>
  <si>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</si>
  <si>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</si>
  <si>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</si>
  <si>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</si>
  <si>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</si>
  <si>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</si>
  <si>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</si>
  <si>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</si>
  <si>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</si>
  <si>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</si>
  <si>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</si>
  <si>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</si>
  <si>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</si>
  <si>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</si>
  <si>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</si>
  <si>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</si>
  <si>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</si>
  <si>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</si>
  <si>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</si>
  <si>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</si>
  <si>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</si>
  <si>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</si>
  <si>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</si>
  <si>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</si>
  <si>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</si>
  <si>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</si>
  <si>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</si>
  <si>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</si>
  <si>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</si>
  <si>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</si>
  <si>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</si>
  <si>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</si>
  <si>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</si>
  <si>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</si>
  <si>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</si>
  <si>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</si>
  <si>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</si>
  <si>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</si>
  <si>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</si>
  <si>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</si>
  <si>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</si>
  <si>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</si>
  <si>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</si>
  <si>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</si>
  <si>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</si>
  <si>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</si>
  <si>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</si>
  <si>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</si>
  <si>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</si>
  <si>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</si>
  <si>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</si>
  <si>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</si>
  <si>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</si>
  <si>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</si>
  <si>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</si>
  <si>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</si>
  <si>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</si>
  <si>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</si>
  <si>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</si>
  <si>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</si>
  <si>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</si>
  <si>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</si>
  <si>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</si>
  <si>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</si>
  <si>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</si>
  <si>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</si>
  <si>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</si>
  <si>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</si>
  <si>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</si>
  <si>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</si>
  <si>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</si>
  <si>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</si>
  <si>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</si>
  <si>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</si>
  <si>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</si>
  <si>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</si>
  <si>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</si>
  <si>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</si>
  <si>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</si>
  <si>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</si>
  <si>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</si>
  <si>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</si>
  <si>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</si>
  <si>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</si>
  <si>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</si>
  <si>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</si>
  <si>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</si>
  <si>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</si>
  <si>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</si>
  <si>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</si>
  <si>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</si>
  <si>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</si>
  <si>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</si>
  <si>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</si>
  <si>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</si>
  <si>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</si>
  <si>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</si>
  <si>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</si>
  <si>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</si>
  <si>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</si>
  <si>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</si>
  <si>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</si>
  <si>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</si>
  <si>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</si>
  <si>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</si>
  <si>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</si>
  <si>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</si>
  <si>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</si>
  <si>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</si>
  <si>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</si>
  <si>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</si>
  <si>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</si>
  <si>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</si>
  <si>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</si>
  <si>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</si>
  <si>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</si>
  <si>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</si>
  <si>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</si>
  <si>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</si>
  <si>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</si>
  <si>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</si>
  <si>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</si>
  <si>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</si>
  <si>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</si>
  <si>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</si>
  <si>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</si>
  <si>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</si>
  <si>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</si>
  <si>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</si>
  <si>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</si>
  <si>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</si>
  <si>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</si>
  <si>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</si>
  <si>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</si>
  <si>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</si>
  <si>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</si>
  <si>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</si>
  <si>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</si>
  <si>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</si>
  <si>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</si>
  <si>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</si>
  <si>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</si>
  <si>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</si>
  <si>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</si>
  <si>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</si>
  <si>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</si>
  <si>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</si>
  <si>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</si>
  <si>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</si>
  <si>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</si>
  <si>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</si>
  <si>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</si>
  <si>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</si>
  <si>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</si>
  <si>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</si>
  <si>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</si>
  <si>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</si>
  <si>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</si>
  <si>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</si>
  <si>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</si>
  <si>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</si>
  <si>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</si>
  <si>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</si>
  <si>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</si>
  <si>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</si>
  <si>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</si>
  <si>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</si>
  <si>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</si>
  <si>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</si>
  <si>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</si>
  <si>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</si>
  <si>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</si>
  <si>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</si>
  <si>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</si>
  <si>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</si>
  <si>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</si>
  <si>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</si>
  <si>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</si>
  <si>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</si>
  <si>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</si>
  <si>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</si>
  <si>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</si>
  <si>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</si>
  <si>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</si>
  <si>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</si>
  <si>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</si>
  <si>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</si>
  <si>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</si>
  <si>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</si>
  <si>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</si>
  <si>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</si>
  <si>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</si>
  <si>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</si>
  <si>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</si>
  <si>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</si>
  <si>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</si>
  <si>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</si>
  <si>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</si>
  <si>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</si>
  <si>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</si>
  <si>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</si>
  <si>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</si>
  <si>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</si>
  <si>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</si>
  <si>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</si>
  <si>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</si>
  <si>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</si>
  <si>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</si>
  <si>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</si>
  <si>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</si>
  <si>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</si>
  <si>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</si>
  <si>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</si>
  <si>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</si>
  <si>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</si>
  <si>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</si>
  <si>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</si>
  <si>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</si>
  <si>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</si>
  <si>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</si>
  <si>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</si>
  <si>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</si>
  <si>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</si>
  <si>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</si>
  <si>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</si>
  <si>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</si>
  <si>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</si>
  <si>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</si>
  <si>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</si>
  <si>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</si>
  <si>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</si>
  <si>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</si>
  <si>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</si>
  <si>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</si>
  <si>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</si>
  <si>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</si>
  <si>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</si>
  <si>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</si>
  <si>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</si>
  <si>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</si>
  <si>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</si>
  <si>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</si>
  <si>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</si>
  <si>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</si>
  <si>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</si>
  <si>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</si>
  <si>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</si>
  <si>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</si>
  <si>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</si>
  <si>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</si>
  <si>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</si>
  <si>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</si>
  <si>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</si>
  <si>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</si>
  <si>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</si>
  <si>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</si>
  <si>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</si>
  <si>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</si>
  <si>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</si>
  <si>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</si>
  <si>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</si>
  <si>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</si>
  <si>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</si>
  <si>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</si>
  <si>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</si>
  <si>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</si>
  <si>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</si>
  <si>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</si>
  <si>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</si>
  <si>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</si>
  <si>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</si>
  <si>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</si>
  <si>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</si>
  <si>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</si>
  <si>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</si>
  <si>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</si>
  <si>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</si>
  <si>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</si>
  <si>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</si>
  <si>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</si>
  <si>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</si>
  <si>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</si>
  <si>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</si>
  <si>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</si>
  <si>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</si>
  <si>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</si>
  <si>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</si>
  <si>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</si>
  <si>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</si>
  <si>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</si>
  <si>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</si>
  <si>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</si>
  <si>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</si>
  <si>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</si>
  <si>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</si>
  <si>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</si>
  <si>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</si>
  <si>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</si>
  <si>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</si>
  <si>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</si>
  <si>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</si>
  <si>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</si>
  <si>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</si>
  <si>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</si>
  <si>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</si>
  <si>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</si>
  <si>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</si>
  <si>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</si>
  <si>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</si>
  <si>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</si>
  <si>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</si>
  <si>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</si>
  <si>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</si>
  <si>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</si>
  <si>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</si>
  <si>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</si>
  <si>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</si>
  <si>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</si>
  <si>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</si>
  <si>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</si>
  <si>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</si>
  <si>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</si>
  <si>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</si>
  <si>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</si>
  <si>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</si>
  <si>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</si>
  <si>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</si>
  <si>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</si>
  <si>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</si>
  <si>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</si>
  <si>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</si>
  <si>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</si>
  <si>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</si>
  <si>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</si>
  <si>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</si>
  <si>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</si>
  <si>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</si>
  <si>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</si>
  <si>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</si>
  <si>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</si>
  <si>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</si>
  <si>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</si>
  <si>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</si>
  <si>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</si>
  <si>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</si>
  <si>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</si>
  <si>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</si>
  <si>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</si>
  <si>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</si>
  <si>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</si>
  <si>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</si>
  <si>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</si>
  <si>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</si>
  <si>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</si>
  <si>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</si>
  <si>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</si>
  <si>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</si>
  <si>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</si>
  <si>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</si>
  <si>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</si>
  <si>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</si>
  <si>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</si>
  <si>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</si>
  <si>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</si>
  <si>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</si>
  <si>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</si>
  <si>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</si>
  <si>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</si>
  <si>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</si>
  <si>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</si>
  <si>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</si>
  <si>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</si>
  <si>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</si>
  <si>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</si>
  <si>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</si>
  <si>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</si>
  <si>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</si>
  <si>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</si>
  <si>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</si>
  <si>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</si>
  <si>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</si>
  <si>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</si>
  <si>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</si>
  <si>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</si>
  <si>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</si>
  <si>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</si>
  <si>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</si>
  <si>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</si>
  <si>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</si>
  <si>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</si>
  <si>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</si>
  <si>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</si>
  <si>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</si>
  <si>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</si>
  <si>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</si>
  <si>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</si>
  <si>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</si>
  <si>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</si>
  <si>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</si>
  <si>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</si>
  <si>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</si>
  <si>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</si>
  <si>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</si>
  <si>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</si>
  <si>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</si>
  <si>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</si>
  <si>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</si>
  <si>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</si>
  <si>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</si>
  <si>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</si>
  <si>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</si>
  <si>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</si>
  <si>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</si>
  <si>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</si>
  <si>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</si>
  <si>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</si>
  <si>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</si>
  <si>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</si>
  <si>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</si>
  <si>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</si>
  <si>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</si>
  <si>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</si>
  <si>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</si>
  <si>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</si>
  <si>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</si>
  <si>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</si>
  <si>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</si>
  <si>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</si>
  <si>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</si>
  <si>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</si>
  <si>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</si>
  <si>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</si>
  <si>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</si>
  <si>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</si>
  <si>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</si>
  <si>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</si>
  <si>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</si>
  <si>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</si>
  <si>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</si>
  <si>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</si>
  <si>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</si>
  <si>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</si>
  <si>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</si>
  <si>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</si>
  <si>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</si>
  <si>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</si>
  <si>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</si>
  <si>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</si>
  <si>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</si>
  <si>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</si>
  <si>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</si>
  <si>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</si>
  <si>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</si>
  <si>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</si>
  <si>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</si>
  <si>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</si>
  <si>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</si>
  <si>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</si>
  <si>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</si>
  <si>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</si>
  <si>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</si>
  <si>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</si>
  <si>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</si>
  <si>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</si>
  <si>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</si>
  <si>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</si>
  <si>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</si>
  <si>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</si>
  <si>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</si>
  <si>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</si>
  <si>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</si>
  <si>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</si>
  <si>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</si>
  <si>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</si>
  <si>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</si>
  <si>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</si>
  <si>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</si>
  <si>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</si>
  <si>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</si>
  <si>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</si>
  <si>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</si>
  <si>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</si>
  <si>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</si>
  <si>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</si>
  <si>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</si>
  <si>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</si>
  <si>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</si>
  <si>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</si>
  <si>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</si>
  <si>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</si>
  <si>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</si>
  <si>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</si>
  <si>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</si>
  <si>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</si>
  <si>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</si>
  <si>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</si>
  <si>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</si>
  <si>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</si>
  <si>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</si>
  <si>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</si>
  <si>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</si>
  <si>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</si>
  <si>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</si>
  <si>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</si>
  <si>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</si>
  <si>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</si>
  <si>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</si>
  <si>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</si>
  <si>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</si>
  <si>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</si>
  <si>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</si>
  <si>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</si>
  <si>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</si>
  <si>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</si>
  <si>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</si>
  <si>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</si>
  <si>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</si>
  <si>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</si>
  <si>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</si>
  <si>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</si>
  <si>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</si>
  <si>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</si>
  <si>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</si>
  <si>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</si>
  <si>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</si>
  <si>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</si>
  <si>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</si>
  <si>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</si>
  <si>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</si>
  <si>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</si>
  <si>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</si>
  <si>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</si>
  <si>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</si>
  <si>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</si>
  <si>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</si>
  <si>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</si>
  <si>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</si>
  <si>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</si>
  <si>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</si>
  <si>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</si>
  <si>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</si>
  <si>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</si>
  <si>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</si>
  <si>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</si>
  <si>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</si>
  <si>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</si>
  <si>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</si>
  <si>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</si>
  <si>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</si>
  <si>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</si>
  <si>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</si>
  <si>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</si>
  <si>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</si>
  <si>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</si>
  <si>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</si>
  <si>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</si>
  <si>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</si>
  <si>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</si>
  <si>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</si>
  <si>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</si>
  <si>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</si>
  <si>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</si>
  <si>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</si>
  <si>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</si>
  <si>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</si>
  <si>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</si>
  <si>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</si>
  <si>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</si>
  <si>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</si>
  <si>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</si>
  <si>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</si>
  <si>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</si>
  <si>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</si>
  <si>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</si>
  <si>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</si>
  <si>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</si>
  <si>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</si>
  <si>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</si>
  <si>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</si>
  <si>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</si>
  <si>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</si>
  <si>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</si>
  <si>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</si>
  <si>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</si>
  <si>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</si>
  <si>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</si>
  <si>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</si>
  <si>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</si>
  <si>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</si>
  <si>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</si>
  <si>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</si>
  <si>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</si>
  <si>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</si>
  <si>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</si>
  <si>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</si>
  <si>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</si>
  <si>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</si>
  <si>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</si>
  <si>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</si>
  <si>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</si>
  <si>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</si>
  <si>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</si>
  <si>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</si>
  <si>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</si>
  <si>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</si>
  <si>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</si>
  <si>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</si>
  <si>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</si>
  <si>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</si>
  <si>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</si>
  <si>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</si>
  <si>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</si>
  <si>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</si>
  <si>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</si>
  <si>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</si>
  <si>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</si>
  <si>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</si>
  <si>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</si>
  <si>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</si>
  <si>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</si>
  <si>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</si>
  <si>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</si>
  <si>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</si>
  <si>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</si>
  <si>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</si>
  <si>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</si>
  <si>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</si>
  <si>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</si>
  <si>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</si>
  <si>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</si>
  <si>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</si>
  <si>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</si>
  <si>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</si>
  <si>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</si>
  <si>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</si>
  <si>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</si>
  <si>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</si>
  <si>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</si>
  <si>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</si>
  <si>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</si>
  <si>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</si>
  <si>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</si>
  <si>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</si>
  <si>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</si>
  <si>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</si>
  <si>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</si>
  <si>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</si>
  <si>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</si>
  <si>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</si>
  <si>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</si>
  <si>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</si>
  <si>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</si>
  <si>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</si>
  <si>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</si>
  <si>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</si>
  <si>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</si>
  <si>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</si>
  <si>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</si>
  <si>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</si>
  <si>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</si>
  <si>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</si>
  <si>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</si>
  <si>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</si>
  <si>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</si>
  <si>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</si>
  <si>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</si>
  <si>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</si>
  <si>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</si>
  <si>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</si>
  <si>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</si>
  <si>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</si>
  <si>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</si>
  <si>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</si>
  <si>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</si>
  <si>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</si>
  <si>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</si>
  <si>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</si>
  <si>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</si>
  <si>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</si>
  <si>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</si>
  <si>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</si>
  <si>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</si>
  <si>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</si>
  <si>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</si>
  <si>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</si>
  <si>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</si>
  <si>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</si>
  <si>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</si>
  <si>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</si>
  <si>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</si>
  <si>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</si>
  <si>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</si>
  <si>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</si>
  <si>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</si>
  <si>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</si>
  <si>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</si>
  <si>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</si>
  <si>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</si>
  <si>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</si>
  <si>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</si>
  <si>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</si>
  <si>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</si>
  <si>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</si>
  <si>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</si>
  <si>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</si>
  <si>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</si>
  <si>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</si>
  <si>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</si>
  <si>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</si>
  <si>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</si>
  <si>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</si>
  <si>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</si>
  <si>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</si>
  <si>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</si>
  <si>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</si>
  <si>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</si>
  <si>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</si>
  <si>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</si>
  <si>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</si>
  <si>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</si>
  <si>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</si>
  <si>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</si>
  <si>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</si>
  <si>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</si>
  <si>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</si>
  <si>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</si>
  <si>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</si>
  <si>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</si>
  <si>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</si>
  <si>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</si>
  <si>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</si>
  <si>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</si>
  <si>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</si>
  <si>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</si>
  <si>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</si>
  <si>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</si>
  <si>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</si>
  <si>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</si>
  <si>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</si>
  <si>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</si>
  <si>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</si>
  <si>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</si>
  <si>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</si>
  <si>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</si>
  <si>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</si>
  <si>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</si>
  <si>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</si>
  <si>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</si>
  <si>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</si>
  <si>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</si>
  <si>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</si>
  <si>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</si>
  <si>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</si>
  <si>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</si>
  <si>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</si>
  <si>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</si>
  <si>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</si>
  <si>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</si>
  <si>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</si>
  <si>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</si>
  <si>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</si>
  <si>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</si>
  <si>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</si>
  <si>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</si>
  <si>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</si>
  <si>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</si>
  <si>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</si>
  <si>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</si>
  <si>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</si>
  <si>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</si>
  <si>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</si>
  <si>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</si>
  <si>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</si>
  <si>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</si>
  <si>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</si>
  <si>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</si>
  <si>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</si>
  <si>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</si>
  <si>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</si>
  <si>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</si>
  <si>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</si>
  <si>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</si>
  <si>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</si>
  <si>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</si>
  <si>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</si>
  <si>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</si>
  <si>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</si>
  <si>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</si>
  <si>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</si>
  <si>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</si>
  <si>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</si>
  <si>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</si>
  <si>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</si>
  <si>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</si>
  <si>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</si>
  <si>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</si>
  <si>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</si>
  <si>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</si>
  <si>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</si>
  <si>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</si>
  <si>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</si>
  <si>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</si>
  <si>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</si>
  <si>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</si>
  <si>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</si>
  <si>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</si>
  <si>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</si>
  <si>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</si>
  <si>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</si>
  <si>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</si>
  <si>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</si>
  <si>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</si>
  <si>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</si>
  <si>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</si>
  <si>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</si>
  <si>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</si>
  <si>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</si>
  <si>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</si>
  <si>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</si>
  <si>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</si>
  <si>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</si>
  <si>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</si>
  <si>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</si>
  <si>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</si>
  <si>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</si>
  <si>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</si>
  <si>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</si>
  <si>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</si>
  <si>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</si>
  <si>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</si>
  <si>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</si>
  <si>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</si>
  <si>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</si>
  <si>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</si>
  <si>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</si>
  <si>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</si>
  <si>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</si>
  <si>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</si>
  <si>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</si>
  <si>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</si>
  <si>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</si>
  <si>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</si>
  <si>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</si>
  <si>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</si>
  <si>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</si>
  <si>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</si>
  <si>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</si>
  <si>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</si>
  <si>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</si>
  <si>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</si>
  <si>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</si>
  <si>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</si>
  <si>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</si>
  <si>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</si>
  <si>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</si>
  <si>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</si>
  <si>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</si>
  <si>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</si>
  <si>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</si>
  <si>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</si>
  <si>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</si>
  <si>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</si>
  <si>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</si>
  <si>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</si>
  <si>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</si>
  <si>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</si>
  <si>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</si>
  <si>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</si>
  <si>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</si>
  <si>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</si>
  <si>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</si>
  <si>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</si>
  <si>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</si>
  <si>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</si>
  <si>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</si>
  <si>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</si>
  <si>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</si>
  <si>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</si>
  <si>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</si>
  <si>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</si>
  <si>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</si>
  <si>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</si>
  <si>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</si>
  <si>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</si>
  <si>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</si>
  <si>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</si>
  <si>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</si>
  <si>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</si>
  <si>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</si>
  <si>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</si>
  <si>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</si>
  <si>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</si>
  <si>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</si>
  <si>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</si>
  <si>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</si>
  <si>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</si>
  <si>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</si>
  <si>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</si>
  <si>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</si>
  <si>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</si>
  <si>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</si>
  <si>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</si>
  <si>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</si>
  <si>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</si>
  <si>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</si>
  <si>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</si>
  <si>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</si>
  <si>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</si>
  <si>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</si>
  <si>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</si>
  <si>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</si>
  <si>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</si>
  <si>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</si>
  <si>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</si>
  <si>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</si>
  <si>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</si>
  <si>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</si>
  <si>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</si>
  <si>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</si>
  <si>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</si>
  <si>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</si>
  <si>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</si>
  <si>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</si>
  <si>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</si>
  <si>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</si>
  <si>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</si>
  <si>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</si>
  <si>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</si>
  <si>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</si>
  <si>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</si>
  <si>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</si>
  <si>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</si>
  <si>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</si>
  <si>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</si>
  <si>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</si>
  <si>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</si>
  <si>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</si>
  <si>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</si>
  <si>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</si>
  <si>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</si>
  <si>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</si>
  <si>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</si>
  <si>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</si>
  <si>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</si>
  <si>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</si>
  <si>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</si>
  <si>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</si>
  <si>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</si>
  <si>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</si>
  <si>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</si>
  <si>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</si>
  <si>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</si>
  <si>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</si>
  <si>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</si>
  <si>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</si>
  <si>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</si>
  <si>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</si>
  <si>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</si>
  <si>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</si>
  <si>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</si>
  <si>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</si>
  <si>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</si>
  <si>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</si>
  <si>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</si>
  <si>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</si>
  <si>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</si>
  <si>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</si>
  <si>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</si>
  <si>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</si>
  <si>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</si>
  <si>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</si>
  <si>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</si>
  <si>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</si>
  <si>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</si>
  <si>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</si>
  <si>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</si>
  <si>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</si>
  <si>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</si>
  <si>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</si>
  <si>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</si>
  <si>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</si>
  <si>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</si>
  <si>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</si>
  <si>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</si>
  <si>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</si>
  <si>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</si>
  <si>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</si>
  <si>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</si>
  <si>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</si>
  <si>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</si>
  <si>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</si>
  <si>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</si>
  <si>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</si>
  <si>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</si>
  <si>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</si>
  <si>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</si>
  <si>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</si>
  <si>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</si>
  <si>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</si>
  <si>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</si>
  <si>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</si>
  <si>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</si>
  <si>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</si>
  <si>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</si>
  <si>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</si>
  <si>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</si>
  <si>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</si>
  <si>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</si>
  <si>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</si>
  <si>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</si>
  <si>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</si>
  <si>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</si>
  <si>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</si>
  <si>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</si>
  <si>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</si>
  <si>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</si>
  <si>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</si>
  <si>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</si>
  <si>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</si>
  <si>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</si>
  <si>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</si>
  <si>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</si>
  <si>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</si>
  <si>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</si>
  <si>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</si>
  <si>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</si>
  <si>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</si>
  <si>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</si>
  <si>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</si>
  <si>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</si>
  <si>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</si>
  <si>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</si>
  <si>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</si>
  <si>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</si>
  <si>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</si>
  <si>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</si>
  <si>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</si>
  <si>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</si>
  <si>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</si>
  <si>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</si>
  <si>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</si>
  <si>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</si>
  <si>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</si>
  <si>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</si>
  <si>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</si>
  <si>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</si>
  <si>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</si>
  <si>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</si>
  <si>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</si>
  <si>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</si>
  <si>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</si>
  <si>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</si>
  <si>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</si>
  <si>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</si>
  <si>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</si>
  <si>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</si>
  <si>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</si>
  <si>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</si>
  <si>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</si>
  <si>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</si>
  <si>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</si>
  <si>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</si>
  <si>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</si>
  <si>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</si>
  <si>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</si>
  <si>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</si>
  <si>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</si>
  <si>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</si>
  <si>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</si>
  <si>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</si>
  <si>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</si>
  <si>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</si>
  <si>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</si>
  <si>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</si>
  <si>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</si>
  <si>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</si>
  <si>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</si>
  <si>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</si>
  <si>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</si>
  <si>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</si>
  <si>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</si>
  <si>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</si>
  <si>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</si>
  <si>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</si>
  <si>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</si>
  <si>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</si>
  <si>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</si>
  <si>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</si>
  <si>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</si>
  <si>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</si>
  <si>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</si>
  <si>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</si>
  <si>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</si>
  <si>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</si>
  <si>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</si>
  <si>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</si>
  <si>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</si>
  <si>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</si>
  <si>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</si>
  <si>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</si>
  <si>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</si>
  <si>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</si>
  <si>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</si>
  <si>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</si>
  <si>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</si>
  <si>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</si>
  <si>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</si>
  <si>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</si>
  <si>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</si>
  <si>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</si>
  <si>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</si>
  <si>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</si>
  <si>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</si>
  <si>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</si>
  <si>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</si>
  <si>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</si>
  <si>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</si>
  <si>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</si>
  <si>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</si>
  <si>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</si>
  <si>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</si>
  <si>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</si>
  <si>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</si>
  <si>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</si>
  <si>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</si>
  <si>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</si>
  <si>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</si>
  <si>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</si>
  <si>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</si>
  <si>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</si>
  <si>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</si>
  <si>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</si>
  <si>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</si>
  <si>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</si>
  <si>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</si>
  <si>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</si>
  <si>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</si>
  <si>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</si>
  <si>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</si>
  <si>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</si>
  <si>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</si>
  <si>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</si>
  <si>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</si>
  <si>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</si>
  <si>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</si>
  <si>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</si>
  <si>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</si>
  <si>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</si>
  <si>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</si>
  <si>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</si>
  <si>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</si>
  <si>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</si>
  <si>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</si>
  <si>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</si>
  <si>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</si>
  <si>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</si>
  <si>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</si>
  <si>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</si>
  <si>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</si>
  <si>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</si>
  <si>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</si>
  <si>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</si>
  <si>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</si>
  <si>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</si>
  <si>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</si>
  <si>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</si>
  <si>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</si>
  <si>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</si>
  <si>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</si>
  <si>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</si>
  <si>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</si>
  <si>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</si>
  <si>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</si>
  <si>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</si>
  <si>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</si>
  <si>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</si>
  <si>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</si>
  <si>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</si>
  <si>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</si>
  <si>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</si>
  <si>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</si>
  <si>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</si>
  <si>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</si>
  <si>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</si>
  <si>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</si>
  <si>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</si>
  <si>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</si>
  <si>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</si>
  <si>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</si>
  <si>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</si>
  <si>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</si>
  <si>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</si>
  <si>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</si>
  <si>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</si>
  <si>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</si>
  <si>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</si>
  <si>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</si>
  <si>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</si>
  <si>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</si>
  <si>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</si>
  <si>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</si>
  <si>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</si>
  <si>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</si>
  <si>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</si>
  <si>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</si>
  <si>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</si>
  <si>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</si>
  <si>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</si>
  <si>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</si>
  <si>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</si>
  <si>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</si>
  <si>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</si>
  <si>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</si>
  <si>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</si>
  <si>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</si>
  <si>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</si>
  <si>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</si>
  <si>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</si>
  <si>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</si>
  <si>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</si>
  <si>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</si>
  <si>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</si>
  <si>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</si>
  <si>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</si>
  <si>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</si>
  <si>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</si>
  <si>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</si>
  <si>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</si>
  <si>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</si>
  <si>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</si>
  <si>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</si>
  <si>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</si>
  <si>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</si>
  <si>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</si>
  <si>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</si>
  <si>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</si>
  <si>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</si>
  <si>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</si>
  <si>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</si>
  <si>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</si>
  <si>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</si>
  <si>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</si>
  <si>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</si>
  <si>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</si>
  <si>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</si>
  <si>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</si>
  <si>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</si>
  <si>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</si>
  <si>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</si>
  <si>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</si>
  <si>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</si>
  <si>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</si>
  <si>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</si>
  <si>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</si>
  <si>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</si>
  <si>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</si>
  <si>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</si>
  <si>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</si>
  <si>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</si>
  <si>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</si>
  <si>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</si>
  <si>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</si>
  <si>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</si>
  <si>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</si>
  <si>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</si>
  <si>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</si>
  <si>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</si>
  <si>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</si>
  <si>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</si>
  <si>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</si>
  <si>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</si>
  <si>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</si>
  <si>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</si>
  <si>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</si>
  <si>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</si>
  <si>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</si>
  <si>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</si>
  <si>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</si>
  <si>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</si>
  <si>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</si>
  <si>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</si>
  <si>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</si>
  <si>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</si>
  <si>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</si>
  <si>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</si>
  <si>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</si>
  <si>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</si>
  <si>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</si>
  <si>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</si>
  <si>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</si>
  <si>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</si>
  <si>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</si>
  <si>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</si>
  <si>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</si>
  <si>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</si>
  <si>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</si>
  <si>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</si>
  <si>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</si>
  <si>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</si>
  <si>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</si>
  <si>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</si>
  <si>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</si>
  <si>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</si>
  <si>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</si>
  <si>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</si>
  <si>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</si>
  <si>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</si>
  <si>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</si>
  <si>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</si>
  <si>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</si>
  <si>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</si>
  <si>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</si>
  <si>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</si>
  <si>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</si>
  <si>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</si>
  <si>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</si>
  <si>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</si>
  <si>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</si>
  <si>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</si>
  <si>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</si>
  <si>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</si>
  <si>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</si>
  <si>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</si>
  <si>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</si>
  <si>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</si>
  <si>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</si>
  <si>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</si>
  <si>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</si>
  <si>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</si>
  <si>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</si>
  <si>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</si>
  <si>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</si>
  <si>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</si>
  <si>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</si>
  <si>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</si>
  <si>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</si>
  <si>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</si>
  <si>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</si>
  <si>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</si>
  <si>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</si>
  <si>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</si>
  <si>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</si>
  <si>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</si>
  <si>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</si>
  <si>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</si>
  <si>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</si>
  <si>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</si>
  <si>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</si>
  <si>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</si>
  <si>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</si>
  <si>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</si>
  <si>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</si>
  <si>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</si>
  <si>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</si>
  <si>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</si>
  <si>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</si>
  <si>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</si>
  <si>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</si>
  <si>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</si>
  <si>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</si>
  <si>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</si>
  <si>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</si>
  <si>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</si>
  <si>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</si>
  <si>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</si>
  <si>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</si>
  <si>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</si>
  <si>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</si>
  <si>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</si>
  <si>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</si>
  <si>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</si>
  <si>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</si>
  <si>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</si>
  <si>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</si>
  <si>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</si>
  <si>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</si>
  <si>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</si>
  <si>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</si>
  <si>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</si>
  <si>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</si>
  <si>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</si>
  <si>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</si>
  <si>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</si>
  <si>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</si>
  <si>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</si>
  <si>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</si>
  <si>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</si>
  <si>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</si>
  <si>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</si>
  <si>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</si>
  <si>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</si>
  <si>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</si>
  <si>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</si>
  <si>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</si>
  <si>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</si>
  <si>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</si>
  <si>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</si>
  <si>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</si>
  <si>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</si>
  <si>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</si>
  <si>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</si>
  <si>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</si>
  <si>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</si>
  <si>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</si>
  <si>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</si>
  <si>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</si>
  <si>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</si>
  <si>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</si>
  <si>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</si>
  <si>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</si>
  <si>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</si>
  <si>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</si>
  <si>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</si>
  <si>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</si>
  <si>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</si>
  <si>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</si>
  <si>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</si>
  <si>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</si>
  <si>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</si>
  <si>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</si>
  <si>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</si>
  <si>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</si>
  <si>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</si>
  <si>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</si>
  <si>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</si>
  <si>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</si>
  <si>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</si>
  <si>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</si>
  <si>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</si>
  <si>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</si>
  <si>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</si>
  <si>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</si>
  <si>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</si>
  <si>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</si>
  <si>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</si>
  <si>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</si>
  <si>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</si>
  <si>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</si>
  <si>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</si>
  <si>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</si>
  <si>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</si>
  <si>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</si>
  <si>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</si>
  <si>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</si>
  <si>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</si>
  <si>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</si>
  <si>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</si>
  <si>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</si>
  <si>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</si>
  <si>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</si>
  <si>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</si>
  <si>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</si>
  <si>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</si>
  <si>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</si>
  <si>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</si>
  <si>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</si>
  <si>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</si>
  <si>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</si>
  <si>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</si>
  <si>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</si>
  <si>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</si>
  <si>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</si>
  <si>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</si>
  <si>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</si>
  <si>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</si>
  <si>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</si>
  <si>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</si>
  <si>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</si>
  <si>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</si>
  <si>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</si>
  <si>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</si>
  <si>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</si>
  <si>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</si>
  <si>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</si>
  <si>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</si>
  <si>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</si>
  <si>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</si>
  <si>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</si>
  <si>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</si>
  <si>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</si>
  <si>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</si>
  <si>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</si>
  <si>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</si>
  <si>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</si>
  <si>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</si>
  <si>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</si>
  <si>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</si>
  <si>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</si>
  <si>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</si>
  <si>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</si>
  <si>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</si>
  <si>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</si>
  <si>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</si>
  <si>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</si>
  <si>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</si>
  <si>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</si>
  <si>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</si>
  <si>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</si>
  <si>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</si>
  <si>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</si>
  <si>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</si>
  <si>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</si>
  <si>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</si>
  <si>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</si>
  <si>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</si>
  <si>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</si>
  <si>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</si>
  <si>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</si>
  <si>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</si>
  <si>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</si>
  <si>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</si>
  <si>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</si>
  <si>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</si>
  <si>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</si>
  <si>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</si>
  <si>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</si>
  <si>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</si>
  <si>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</si>
  <si>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</si>
  <si>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</si>
  <si>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</si>
  <si>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</si>
  <si>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</si>
  <si>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</si>
  <si>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</si>
  <si>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</si>
  <si>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</si>
  <si>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</si>
  <si>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</si>
  <si>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</si>
  <si>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</si>
  <si>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</si>
  <si>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</si>
  <si>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</si>
  <si>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</si>
  <si>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</si>
  <si>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</si>
  <si>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</si>
  <si>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</si>
  <si>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</si>
  <si>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</si>
  <si>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</si>
  <si>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</si>
  <si>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</si>
  <si>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</si>
  <si>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</si>
  <si>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</si>
  <si>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</si>
  <si>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</si>
  <si>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</si>
  <si>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</si>
  <si>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</si>
  <si>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</si>
  <si>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</si>
  <si>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</si>
  <si>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</si>
  <si>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</si>
  <si>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</si>
  <si>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</si>
  <si>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</si>
  <si>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</si>
  <si>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</si>
  <si>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</si>
  <si>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</si>
  <si>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</si>
  <si>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</si>
  <si>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</si>
  <si>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</si>
  <si>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</si>
  <si>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</si>
  <si>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</si>
  <si>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</si>
  <si>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</si>
  <si>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</si>
  <si>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</si>
  <si>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</si>
  <si>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</si>
  <si>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</si>
  <si>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</si>
  <si>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</si>
  <si>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</si>
  <si>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</si>
  <si>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</si>
  <si>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</si>
  <si>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</si>
  <si>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</si>
  <si>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</si>
  <si>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</si>
  <si>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</si>
  <si>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</si>
  <si>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</si>
  <si>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</si>
  <si>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</si>
  <si>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</si>
  <si>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</si>
  <si>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</si>
  <si>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</si>
  <si>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</si>
  <si>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</si>
  <si>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</si>
  <si>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</si>
  <si>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</si>
  <si>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</si>
  <si>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</si>
  <si>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</si>
  <si>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</si>
  <si>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</si>
  <si>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</si>
  <si>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</si>
  <si>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</si>
  <si>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</si>
  <si>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</si>
  <si>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</si>
  <si>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</si>
  <si>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</si>
  <si>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</si>
  <si>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</si>
  <si>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</si>
  <si>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</si>
  <si>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</si>
  <si>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</si>
  <si>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</si>
  <si>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</si>
  <si>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</si>
  <si>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</si>
  <si>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</si>
  <si>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</si>
  <si>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</si>
  <si>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</si>
  <si>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</si>
  <si>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</si>
  <si>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</si>
  <si>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</si>
  <si>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</si>
  <si>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</si>
  <si>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</si>
  <si>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</si>
  <si>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</si>
  <si>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</si>
  <si>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</si>
  <si>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</si>
  <si>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</si>
  <si>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</si>
  <si>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</si>
  <si>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</si>
  <si>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</si>
  <si>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</si>
  <si>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</si>
  <si>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</si>
  <si>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</si>
  <si>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</si>
  <si>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</si>
  <si>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</si>
  <si>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</si>
  <si>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</si>
  <si>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</si>
  <si>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</si>
  <si>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</si>
  <si>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</si>
  <si>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</si>
  <si>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</si>
  <si>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</si>
  <si>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</si>
  <si>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</si>
  <si>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</si>
  <si>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</si>
  <si>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</si>
  <si>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</si>
  <si>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</si>
  <si>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</si>
  <si>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</si>
  <si>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</si>
  <si>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</si>
  <si>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</si>
  <si>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</si>
  <si>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</si>
  <si>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</si>
  <si>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</si>
  <si>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</si>
  <si>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</si>
  <si>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</si>
  <si>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</si>
  <si>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</si>
  <si>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</si>
  <si>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</si>
  <si>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</si>
  <si>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</si>
  <si>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</si>
  <si>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</si>
  <si>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</si>
  <si>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</si>
  <si>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</si>
  <si>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</si>
  <si>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</si>
  <si>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</si>
  <si>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</si>
  <si>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</si>
  <si>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</si>
  <si>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</si>
  <si>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</si>
  <si>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</si>
  <si>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</si>
  <si>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</si>
  <si>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</si>
  <si>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</si>
  <si>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</si>
  <si>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</si>
  <si>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</si>
  <si>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</si>
  <si>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</si>
  <si>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</si>
  <si>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</si>
  <si>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</si>
  <si>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</si>
  <si>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</si>
  <si>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</si>
  <si>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</si>
  <si>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</si>
  <si>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</si>
  <si>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</si>
  <si>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</si>
  <si>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</si>
  <si>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</si>
  <si>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</si>
  <si>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</si>
  <si>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</si>
  <si>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</si>
  <si>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</si>
  <si>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</si>
  <si>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</si>
  <si>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</si>
  <si>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</si>
  <si>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</si>
  <si>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</si>
  <si>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</si>
  <si>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</si>
  <si>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</si>
  <si>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</si>
  <si>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</si>
  <si>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</si>
  <si>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</si>
  <si>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</si>
  <si>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</si>
  <si>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</si>
  <si>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</si>
  <si>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</si>
  <si>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</si>
  <si>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</si>
  <si>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</si>
  <si>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</si>
  <si>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</si>
  <si>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</si>
  <si>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</si>
  <si>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</si>
  <si>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</si>
  <si>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</si>
  <si>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</si>
  <si>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</si>
  <si>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</si>
  <si>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</si>
  <si>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</si>
  <si>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</si>
  <si>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</si>
  <si>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</si>
  <si>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</si>
  <si>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</si>
  <si>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</si>
  <si>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</si>
  <si>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</si>
  <si>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</si>
  <si>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</si>
  <si>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</si>
  <si>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</si>
  <si>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</si>
  <si>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</si>
  <si>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</si>
  <si>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</si>
  <si>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</si>
  <si>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</si>
  <si>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</si>
  <si>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</si>
  <si>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</si>
  <si>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</si>
  <si>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</si>
  <si>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</si>
  <si>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</si>
  <si>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</si>
  <si>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</si>
  <si>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</si>
  <si>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</si>
  <si>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</si>
  <si>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</si>
  <si>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</si>
  <si>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</si>
  <si>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</si>
  <si>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</si>
  <si>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</si>
  <si>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</si>
  <si>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</si>
  <si>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</si>
  <si>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</si>
  <si>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</si>
  <si>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</si>
  <si>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</si>
  <si>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</si>
  <si>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</si>
  <si>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</si>
  <si>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</si>
  <si>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</si>
  <si>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</si>
  <si>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</si>
  <si>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</si>
  <si>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</si>
  <si>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</si>
  <si>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</si>
  <si>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</si>
  <si>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</si>
  <si>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</si>
  <si>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</si>
  <si>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</si>
  <si>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</si>
  <si>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</si>
  <si>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</si>
  <si>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</si>
  <si>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</si>
  <si>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</si>
  <si>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</si>
  <si>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</si>
  <si>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</si>
  <si>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</si>
  <si>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</si>
  <si>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</si>
  <si>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</si>
  <si>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</si>
  <si>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</si>
  <si>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</si>
  <si>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</si>
  <si>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</si>
  <si>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</si>
  <si>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</si>
  <si>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</si>
  <si>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</si>
  <si>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</si>
  <si>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</si>
  <si>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</si>
  <si>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</si>
  <si>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</si>
  <si>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</si>
  <si>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</si>
  <si>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</si>
  <si>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</si>
  <si>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</si>
  <si>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</si>
  <si>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</si>
  <si>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</si>
  <si>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</si>
  <si>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</si>
  <si>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</si>
  <si>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</si>
  <si>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</si>
  <si>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</si>
  <si>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</si>
  <si>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</si>
  <si>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</si>
  <si>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</si>
  <si>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</si>
  <si>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</si>
  <si>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</si>
  <si>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</si>
  <si>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</si>
  <si>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</si>
  <si>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</si>
  <si>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</si>
  <si>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</si>
  <si>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</si>
  <si>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</si>
  <si>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</si>
  <si>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</si>
  <si>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</si>
  <si>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</si>
  <si>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</si>
  <si>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</si>
  <si>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</si>
  <si>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</si>
  <si>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</si>
  <si>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</si>
  <si>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</si>
  <si>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</si>
  <si>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</si>
  <si>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</si>
  <si>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</si>
  <si>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</si>
  <si>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</si>
  <si>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</si>
  <si>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</si>
  <si>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</si>
  <si>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</si>
  <si>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</si>
  <si>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</si>
  <si>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</si>
  <si>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</si>
  <si>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</si>
  <si>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</si>
  <si>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</si>
  <si>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</si>
  <si>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</si>
  <si>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</si>
  <si>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</si>
  <si>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</si>
  <si>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</si>
  <si>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</si>
  <si>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</si>
  <si>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</si>
  <si>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</si>
  <si>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</si>
  <si>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</si>
  <si>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</si>
  <si>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</si>
  <si>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</si>
  <si>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</si>
  <si>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</si>
  <si>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</si>
  <si>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</si>
  <si>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</si>
  <si>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</si>
  <si>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</si>
  <si>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</si>
  <si>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</si>
  <si>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</si>
  <si>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</si>
  <si>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</si>
  <si>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</si>
  <si>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</si>
  <si>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</si>
  <si>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</si>
  <si>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</si>
  <si>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</si>
  <si>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</si>
  <si>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</si>
  <si>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</si>
  <si>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</si>
  <si>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</si>
  <si>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</si>
  <si>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</si>
  <si>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</si>
  <si>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</si>
  <si>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</si>
  <si>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</si>
  <si>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</si>
  <si>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</si>
  <si>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</si>
  <si>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</si>
  <si>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</si>
  <si>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</si>
  <si>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</si>
  <si>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</si>
  <si>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</si>
  <si>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</si>
  <si>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</si>
  <si>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</si>
  <si>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</si>
  <si>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</si>
  <si>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</si>
  <si>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</si>
  <si>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</si>
  <si>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</si>
  <si>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</si>
  <si>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</si>
  <si>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</si>
  <si>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</si>
  <si>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</si>
  <si>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</si>
  <si>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</si>
  <si>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</si>
  <si>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</si>
  <si>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</si>
  <si>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</si>
  <si>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</si>
  <si>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</si>
  <si>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</si>
  <si>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</si>
  <si>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</si>
  <si>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</si>
  <si>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</si>
  <si>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</si>
  <si>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</si>
  <si>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</si>
  <si>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</si>
  <si>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</si>
  <si>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</si>
  <si>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</si>
  <si>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</si>
  <si>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</si>
  <si>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</si>
  <si>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</si>
  <si>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</si>
  <si>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</si>
  <si>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</si>
  <si>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</si>
  <si>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</si>
  <si>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</si>
  <si>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</si>
  <si>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</si>
  <si>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</si>
  <si>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</si>
  <si>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</si>
  <si>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</si>
  <si>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</si>
  <si>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</si>
  <si>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</si>
  <si>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</si>
  <si>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</si>
  <si>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</si>
  <si>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</si>
  <si>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</si>
  <si>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</si>
  <si>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</si>
  <si>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</si>
  <si>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</si>
  <si>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</si>
  <si>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</si>
  <si>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</si>
  <si>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</si>
  <si>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</si>
  <si>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</si>
  <si>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</si>
  <si>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</si>
  <si>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</si>
  <si>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</si>
  <si>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</si>
  <si>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</si>
  <si>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</si>
  <si>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</si>
  <si>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</si>
  <si>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</si>
  <si>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</si>
  <si>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</si>
  <si>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</si>
  <si>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</si>
  <si>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</si>
  <si>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</si>
  <si>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</si>
  <si>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</si>
  <si>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</si>
  <si>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</si>
  <si>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</si>
  <si>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</si>
  <si>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</si>
  <si>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</si>
  <si>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</si>
  <si>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</si>
  <si>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</si>
  <si>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</si>
  <si>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</si>
  <si>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</si>
  <si>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</si>
  <si>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</si>
  <si>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</si>
  <si>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</si>
  <si>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</si>
  <si>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</si>
  <si>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</si>
  <si>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</si>
  <si>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</si>
  <si>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</si>
  <si>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</si>
  <si>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</si>
  <si>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</si>
  <si>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</si>
  <si>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</si>
  <si>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</si>
  <si>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</si>
  <si>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</si>
  <si>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</si>
  <si>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</si>
  <si>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</si>
  <si>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</si>
  <si>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</si>
  <si>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</si>
  <si>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</si>
  <si>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</si>
  <si>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</si>
  <si>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</si>
  <si>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</si>
  <si>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</si>
  <si>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</si>
  <si>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</si>
  <si>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</si>
  <si>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</si>
  <si>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</si>
  <si>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</si>
  <si>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</si>
  <si>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</si>
  <si>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</si>
  <si>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</si>
  <si>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</si>
  <si>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</si>
  <si>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</si>
  <si>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</si>
  <si>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</si>
  <si>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</si>
  <si>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</si>
  <si>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</si>
  <si>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</si>
  <si>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</si>
  <si>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</si>
  <si>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</si>
  <si>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</si>
  <si>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</si>
  <si>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</si>
  <si>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</si>
  <si>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</si>
  <si>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</si>
  <si>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</si>
  <si>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</si>
  <si>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</si>
  <si>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</si>
  <si>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</si>
  <si>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</si>
  <si>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</si>
  <si>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</si>
  <si>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</si>
  <si>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</si>
  <si>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</si>
  <si>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</si>
  <si>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</si>
  <si>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</si>
  <si>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</si>
  <si>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</si>
  <si>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</si>
  <si>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</si>
  <si>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</si>
  <si>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</si>
  <si>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</si>
  <si>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</si>
  <si>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</si>
  <si>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</si>
  <si>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</si>
  <si>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</si>
  <si>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</si>
  <si>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</si>
  <si>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</si>
  <si>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</si>
  <si>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</si>
  <si>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</si>
  <si>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</si>
  <si>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</si>
  <si>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</si>
  <si>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</si>
  <si>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</si>
  <si>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</si>
  <si>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</si>
  <si>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</si>
  <si>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</si>
  <si>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</si>
  <si>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</si>
  <si>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</si>
  <si>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</si>
  <si>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</si>
  <si>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</si>
  <si>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</si>
  <si>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</si>
  <si>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</si>
  <si>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</si>
  <si>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</si>
  <si>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</si>
  <si>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</si>
  <si>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</si>
  <si>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</si>
  <si>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</si>
  <si>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</si>
  <si>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</si>
  <si>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</si>
  <si>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</si>
  <si>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</si>
  <si>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</si>
  <si>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</si>
  <si>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</si>
  <si>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</si>
  <si>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</si>
  <si>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</si>
  <si>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</si>
  <si>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</si>
  <si>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</si>
  <si>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</si>
  <si>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</si>
  <si>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</si>
  <si>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</si>
  <si>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</si>
  <si>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</si>
  <si>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</si>
  <si>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</si>
  <si>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</si>
  <si>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</si>
  <si>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</si>
  <si>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</si>
  <si>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</si>
  <si>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</si>
  <si>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</si>
  <si>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</si>
  <si>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</si>
  <si>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</si>
  <si>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</si>
  <si>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</si>
  <si>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</si>
  <si>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</si>
  <si>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</si>
  <si>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</si>
  <si>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</si>
  <si>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</si>
  <si>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</si>
  <si>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</si>
  <si>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</si>
  <si>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</si>
  <si>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</si>
  <si>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</si>
  <si>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</si>
  <si>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</si>
  <si>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</si>
  <si>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</si>
  <si>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</si>
  <si>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</si>
  <si>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</si>
  <si>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</si>
  <si>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</si>
  <si>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</si>
  <si>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</si>
  <si>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</si>
  <si>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</si>
  <si>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</si>
  <si>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</si>
  <si>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</si>
  <si>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</si>
  <si>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</si>
  <si>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</si>
  <si>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</si>
  <si>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</si>
  <si>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</si>
  <si>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</si>
  <si>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</si>
  <si>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</si>
  <si>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</si>
  <si>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</si>
  <si>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</si>
  <si>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</si>
  <si>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</si>
  <si>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</si>
  <si>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</si>
  <si>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</si>
  <si>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</si>
  <si>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</si>
  <si>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</si>
  <si>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</si>
  <si>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</si>
  <si>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</si>
  <si>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</si>
  <si>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</si>
  <si>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</si>
  <si>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</si>
  <si>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</si>
  <si>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</si>
  <si>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</si>
  <si>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</si>
  <si>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</si>
  <si>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</si>
  <si>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</si>
  <si>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</si>
  <si>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</si>
  <si>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</si>
  <si>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</si>
  <si>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</si>
  <si>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</si>
  <si>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</si>
  <si>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</si>
  <si>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</si>
  <si>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</si>
  <si>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</si>
  <si>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</si>
  <si>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</si>
  <si>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</si>
  <si>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</si>
  <si>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</si>
  <si>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</si>
  <si>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</si>
  <si>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</si>
  <si>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</si>
  <si>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</si>
  <si>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</si>
  <si>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</si>
  <si>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</si>
  <si>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</si>
  <si>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</si>
  <si>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</si>
  <si>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</si>
  <si>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</si>
  <si>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</si>
  <si>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</si>
  <si>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</si>
  <si>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</si>
  <si>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</si>
  <si>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</si>
  <si>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</si>
  <si>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</si>
  <si>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</si>
  <si>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</si>
  <si>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</si>
  <si>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</si>
  <si>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</si>
  <si>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</si>
  <si>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</si>
  <si>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</si>
  <si>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</si>
  <si>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</si>
  <si>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</si>
  <si>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</si>
  <si>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</si>
  <si>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</si>
  <si>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</si>
  <si>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</si>
  <si>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</si>
  <si>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</si>
  <si>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</si>
  <si>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</si>
  <si>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</si>
  <si>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</si>
  <si>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</si>
  <si>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</si>
  <si>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</si>
  <si>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</si>
  <si>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</si>
  <si>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</si>
  <si>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</si>
  <si>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</si>
  <si>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</si>
  <si>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</si>
  <si>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</si>
  <si>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</si>
  <si>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</si>
  <si>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</si>
  <si>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</si>
  <si>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</si>
  <si>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</si>
  <si>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</si>
  <si>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</si>
  <si>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</si>
  <si>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</si>
  <si>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</si>
  <si>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</si>
  <si>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</si>
  <si>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</si>
  <si>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</si>
  <si>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</si>
  <si>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</si>
  <si>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</si>
  <si>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</si>
  <si>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</si>
  <si>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</si>
  <si>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</si>
  <si>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</si>
  <si>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</si>
  <si>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</si>
  <si>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</si>
  <si>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</si>
  <si>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</si>
  <si>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</si>
  <si>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</si>
  <si>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</si>
  <si>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</si>
  <si>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</si>
  <si>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</si>
  <si>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</si>
  <si>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</si>
  <si>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</si>
  <si>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</si>
  <si>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</si>
  <si>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</si>
  <si>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</si>
  <si>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</si>
  <si>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</si>
  <si>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</si>
  <si>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</si>
  <si>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</si>
  <si>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</si>
  <si>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</si>
  <si>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</si>
  <si>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</si>
  <si>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</si>
  <si>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</si>
  <si>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</si>
  <si>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</si>
  <si>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</si>
  <si>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</si>
  <si>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</si>
  <si>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</si>
  <si>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</si>
  <si>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</si>
  <si>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</si>
  <si>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</si>
  <si>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</si>
  <si>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</si>
  <si>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</si>
  <si>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</si>
  <si>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</si>
  <si>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</si>
  <si>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</si>
  <si>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</si>
  <si>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</si>
  <si>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</si>
  <si>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</si>
  <si>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</si>
  <si>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</si>
  <si>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</si>
  <si>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</si>
  <si>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</si>
  <si>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</si>
  <si>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</si>
  <si>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</si>
  <si>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</si>
  <si>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</si>
  <si>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</si>
  <si>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</si>
  <si>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</si>
  <si>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</si>
  <si>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</si>
  <si>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</si>
  <si>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</si>
  <si>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</si>
  <si>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</si>
  <si>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</si>
  <si>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</si>
  <si>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</si>
  <si>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</si>
  <si>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</si>
  <si>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</si>
  <si>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</si>
  <si>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</si>
  <si>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</si>
  <si>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</si>
  <si>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</si>
  <si>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</si>
  <si>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</si>
  <si>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</si>
  <si>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</si>
  <si>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</si>
  <si>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</si>
  <si>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</si>
  <si>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</si>
  <si>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</si>
  <si>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</si>
  <si>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</si>
  <si>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</si>
  <si>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</si>
  <si>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</si>
  <si>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</si>
  <si>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</si>
  <si>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</si>
  <si>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</si>
  <si>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</si>
  <si>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</si>
  <si>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</si>
  <si>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</si>
  <si>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</si>
  <si>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</si>
  <si>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</si>
  <si>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</si>
  <si>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</si>
  <si>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</si>
  <si>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</si>
  <si>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</si>
  <si>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</si>
  <si>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</si>
  <si>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</si>
  <si>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</si>
  <si>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</si>
  <si>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</si>
  <si>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</si>
  <si>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</si>
  <si>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</si>
  <si>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</si>
  <si>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</si>
  <si>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</si>
  <si>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</si>
  <si>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</si>
  <si>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</si>
  <si>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</si>
  <si>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</si>
  <si>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</si>
  <si>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</si>
  <si>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</si>
  <si>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</si>
  <si>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</si>
  <si>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</si>
  <si>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</si>
  <si>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</si>
  <si>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</si>
  <si>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</si>
  <si>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</si>
  <si>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</si>
  <si>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</si>
  <si>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</si>
  <si>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</si>
  <si>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</si>
  <si>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</si>
  <si>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</si>
  <si>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</si>
  <si>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</si>
  <si>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</si>
  <si>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</si>
  <si>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</si>
  <si>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</si>
  <si>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</si>
  <si>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</si>
  <si>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</si>
  <si>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</si>
  <si>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</si>
  <si>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</si>
  <si>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</si>
  <si>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</si>
  <si>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</si>
  <si>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</si>
  <si>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</si>
  <si>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</si>
  <si>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</si>
  <si>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</si>
  <si>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</si>
  <si>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</si>
  <si>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</si>
  <si>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</si>
  <si>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</si>
  <si>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</si>
  <si>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</si>
  <si>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</si>
  <si>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</si>
  <si>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</si>
  <si>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</si>
  <si>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</si>
  <si>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</si>
  <si>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</si>
  <si>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</si>
  <si>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</si>
  <si>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</si>
  <si>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</si>
  <si>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</si>
  <si>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</si>
  <si>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</si>
  <si>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</si>
  <si>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</si>
  <si>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</si>
  <si>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</si>
  <si>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</si>
  <si>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</si>
  <si>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</si>
  <si>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</si>
  <si>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</si>
  <si>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</si>
  <si>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</si>
  <si>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</si>
  <si>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</si>
  <si>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</si>
  <si>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</si>
  <si>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</si>
  <si>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</si>
  <si>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</si>
  <si>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</si>
  <si>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</si>
  <si>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</si>
  <si>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</si>
  <si>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</si>
  <si>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</si>
  <si>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</si>
  <si>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</si>
  <si>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</si>
  <si>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</si>
  <si>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</si>
  <si>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</si>
  <si>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</si>
  <si>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</si>
  <si>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</si>
  <si>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</si>
  <si>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</si>
  <si>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</si>
  <si>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</si>
  <si>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</si>
  <si>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</si>
  <si>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</si>
  <si>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</si>
  <si>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</si>
  <si>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</si>
  <si>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</si>
  <si>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</si>
  <si>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</si>
  <si>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</si>
  <si>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</si>
  <si>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</si>
  <si>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</si>
  <si>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</si>
  <si>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</si>
  <si>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</si>
  <si>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</si>
  <si>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</si>
  <si>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</si>
  <si>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</si>
  <si>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</si>
  <si>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</si>
  <si>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</si>
  <si>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</si>
  <si>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</si>
  <si>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</si>
  <si>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</si>
  <si>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</si>
  <si>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</si>
  <si>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</si>
  <si>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</si>
  <si>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</si>
  <si>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</si>
  <si>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</si>
  <si>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</si>
  <si>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</si>
  <si>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</si>
  <si>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</si>
  <si>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</si>
  <si>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</si>
  <si>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</si>
  <si>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</si>
  <si>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</si>
  <si>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</si>
  <si>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</si>
  <si>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</si>
  <si>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</si>
  <si>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</si>
  <si>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</si>
  <si>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</si>
  <si>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</si>
  <si>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</si>
  <si>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</si>
  <si>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</si>
  <si>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</si>
  <si>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</si>
  <si>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</si>
  <si>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</si>
  <si>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</si>
  <si>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</si>
  <si>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</si>
  <si>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</si>
  <si>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</si>
  <si>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</si>
  <si>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</si>
  <si>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</si>
  <si>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</si>
  <si>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</si>
  <si>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</si>
  <si>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</si>
  <si>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</si>
  <si>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</si>
  <si>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</si>
  <si>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</si>
  <si>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</si>
  <si>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</si>
  <si>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</si>
  <si>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</si>
  <si>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</si>
  <si>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</si>
  <si>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</si>
  <si>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</si>
  <si>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</si>
  <si>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</si>
  <si>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</si>
  <si>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</si>
  <si>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</si>
  <si>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</si>
  <si>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</si>
  <si>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</si>
  <si>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</si>
  <si>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</si>
  <si>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</si>
  <si>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</si>
  <si>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</si>
  <si>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</si>
  <si>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</si>
  <si>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</si>
  <si>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</si>
  <si>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</si>
  <si>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</si>
  <si>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</si>
  <si>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</si>
  <si>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</si>
  <si>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</si>
  <si>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</si>
  <si>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</si>
  <si>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</si>
  <si>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</si>
  <si>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</si>
  <si>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</si>
  <si>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</si>
  <si>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</si>
  <si>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</si>
  <si>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</si>
  <si>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</si>
  <si>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</si>
  <si>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</si>
  <si>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</si>
  <si>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</si>
  <si>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</si>
  <si>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</si>
  <si>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</si>
  <si>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</si>
  <si>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</si>
  <si>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</si>
  <si>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</si>
  <si>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</si>
  <si>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</si>
  <si>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</si>
  <si>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</si>
  <si>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</si>
  <si>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</si>
  <si>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</si>
  <si>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</si>
  <si>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</si>
  <si>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</si>
  <si>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</si>
  <si>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</si>
  <si>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</si>
  <si>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</si>
  <si>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</si>
  <si>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</si>
  <si>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</si>
  <si>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</si>
  <si>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</si>
  <si>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</si>
  <si>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</si>
  <si>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</si>
  <si>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</si>
  <si>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</si>
  <si>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</si>
  <si>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</si>
  <si>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</si>
  <si>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</si>
  <si>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</si>
  <si>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</si>
  <si>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</si>
  <si>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</si>
  <si>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</si>
  <si>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</si>
  <si>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</si>
  <si>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</si>
  <si>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</si>
  <si>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</si>
  <si>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</si>
  <si>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</si>
  <si>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</si>
  <si>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</si>
  <si>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</si>
  <si>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</si>
  <si>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</si>
  <si>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</si>
  <si>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</si>
  <si>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</si>
  <si>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</si>
  <si>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</si>
  <si>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</si>
  <si>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</si>
  <si>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</si>
  <si>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</si>
  <si>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</si>
  <si>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</si>
  <si>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</si>
  <si>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</si>
  <si>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</si>
  <si>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</si>
  <si>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</si>
  <si>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</si>
  <si>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</si>
  <si>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</si>
  <si>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</si>
  <si>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</si>
  <si>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</si>
  <si>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</si>
  <si>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</si>
  <si>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</si>
  <si>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</si>
  <si>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</si>
  <si>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</si>
  <si>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</si>
  <si>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</si>
  <si>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</si>
  <si>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</si>
  <si>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</si>
  <si>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</si>
  <si>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</si>
  <si>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</si>
  <si>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</si>
  <si>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</si>
  <si>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</si>
  <si>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</si>
  <si>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</si>
  <si>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</si>
  <si>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</si>
  <si>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</si>
  <si>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</si>
  <si>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</si>
  <si>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</si>
  <si>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</si>
  <si>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</si>
  <si>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</si>
  <si>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</si>
  <si>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</si>
  <si>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</si>
  <si>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</si>
  <si>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</si>
  <si>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</si>
  <si>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</si>
  <si>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</si>
  <si>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</si>
  <si>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</si>
  <si>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</si>
  <si>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</si>
  <si>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</si>
  <si>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</si>
  <si>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</si>
  <si>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</si>
  <si>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</si>
  <si>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</si>
  <si>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</si>
  <si>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</si>
  <si>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</si>
  <si>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</si>
  <si>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</si>
  <si>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</si>
  <si>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</si>
  <si>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</si>
  <si>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</si>
  <si>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</si>
  <si>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</si>
  <si>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</si>
  <si>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</si>
  <si>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</si>
  <si>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</si>
  <si>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</si>
  <si>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</si>
  <si>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</si>
  <si>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</si>
  <si>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</si>
  <si>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</si>
  <si>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</si>
  <si>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</si>
  <si>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</si>
  <si>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</si>
  <si>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</si>
  <si>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</si>
  <si>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</si>
  <si>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</si>
  <si>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</si>
  <si>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</si>
  <si>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</si>
  <si>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</si>
  <si>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</si>
  <si>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</si>
  <si>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</si>
  <si>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</si>
  <si>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</si>
  <si>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</si>
  <si>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</si>
  <si>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</si>
  <si>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</si>
  <si>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</si>
  <si>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</si>
  <si>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</si>
  <si>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</si>
  <si>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</si>
  <si>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</si>
  <si>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</si>
  <si>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</si>
  <si>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</si>
  <si>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</si>
  <si>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</si>
  <si>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</si>
  <si>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</si>
  <si>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</si>
  <si>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</si>
  <si>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</si>
  <si>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</si>
  <si>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</si>
  <si>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</si>
  <si>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</si>
  <si>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</si>
  <si>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</si>
  <si>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</si>
  <si>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</si>
  <si>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</si>
  <si>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</si>
  <si>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</si>
  <si>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</si>
  <si>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</si>
  <si>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</si>
  <si>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</si>
  <si>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</si>
  <si>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</si>
  <si>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</si>
  <si>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</si>
  <si>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</si>
  <si>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</si>
  <si>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</si>
  <si>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</si>
  <si>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</si>
  <si>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</si>
  <si>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</si>
  <si>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</si>
  <si>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</si>
  <si>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</si>
  <si>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</si>
  <si>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</si>
  <si>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</si>
  <si>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</si>
  <si>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</si>
  <si>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</si>
  <si>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</si>
  <si>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</si>
  <si>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</si>
  <si>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</si>
  <si>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</si>
  <si>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</si>
  <si>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</si>
  <si>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</si>
  <si>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</si>
  <si>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</si>
  <si>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</si>
  <si>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</si>
  <si>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</si>
  <si>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</si>
  <si>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</si>
  <si>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</si>
  <si>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</si>
  <si>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</si>
  <si>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</si>
  <si>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</si>
  <si>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</si>
  <si>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</si>
  <si>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</si>
  <si>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</si>
  <si>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</si>
  <si>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</si>
  <si>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</si>
  <si>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</si>
  <si>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</si>
  <si>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</si>
  <si>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</si>
  <si>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</si>
  <si>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</si>
  <si>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</si>
  <si>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</si>
  <si>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</si>
  <si>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</si>
  <si>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</si>
  <si>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</si>
  <si>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</si>
  <si>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</si>
  <si>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</si>
  <si>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</si>
  <si>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</si>
  <si>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</si>
  <si>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</si>
  <si>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</si>
  <si>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</si>
  <si>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</si>
  <si>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</si>
  <si>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</si>
  <si>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</si>
  <si>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</si>
  <si>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</si>
  <si>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</si>
  <si>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</si>
  <si>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</si>
  <si>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</si>
  <si>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</si>
  <si>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</si>
  <si>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</si>
  <si>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</si>
  <si>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</si>
  <si>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</si>
  <si>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</si>
  <si>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</si>
  <si>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</si>
  <si>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</si>
  <si>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</si>
  <si>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</si>
  <si>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</si>
  <si>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</si>
  <si>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</si>
  <si>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</si>
  <si>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</si>
  <si>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</si>
  <si>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</si>
  <si>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</si>
  <si>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</si>
  <si>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</si>
  <si>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</si>
  <si>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</si>
  <si>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</si>
  <si>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</si>
  <si>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</si>
  <si>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</si>
  <si>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</si>
  <si>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</si>
  <si>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</si>
  <si>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</si>
  <si>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</si>
  <si>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</si>
  <si>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</si>
  <si>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</si>
  <si>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</si>
  <si>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</si>
  <si>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</si>
  <si>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</si>
  <si>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</si>
  <si>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</si>
  <si>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</si>
  <si>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</si>
  <si>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</si>
  <si>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</si>
  <si>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</si>
  <si>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</si>
  <si>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</si>
  <si>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</si>
  <si>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</si>
  <si>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</si>
  <si>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</si>
  <si>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</si>
  <si>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</si>
  <si>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</si>
  <si>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</si>
  <si>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</si>
  <si>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</si>
  <si>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</si>
  <si>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</si>
  <si>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</si>
  <si>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</si>
  <si>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</si>
  <si>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</si>
  <si>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</si>
  <si>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</si>
  <si>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</si>
  <si>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</si>
  <si>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</si>
  <si>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</si>
  <si>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</si>
  <si>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</si>
  <si>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</si>
  <si>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</si>
  <si>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</si>
  <si>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</si>
  <si>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</si>
  <si>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</si>
  <si>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</si>
  <si>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</si>
  <si>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</si>
  <si>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</si>
  <si>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</si>
  <si>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</si>
  <si>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</si>
  <si>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</si>
  <si>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</si>
  <si>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</si>
  <si>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</si>
  <si>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</si>
  <si>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</si>
  <si>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</si>
  <si>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</si>
  <si>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</si>
  <si>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</si>
  <si>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</si>
  <si>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</si>
  <si>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</si>
  <si>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</si>
  <si>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</si>
  <si>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</si>
  <si>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</si>
  <si>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</si>
  <si>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</si>
  <si>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</si>
  <si>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</si>
  <si>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</si>
  <si>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</si>
  <si>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</si>
  <si>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</si>
  <si>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</si>
  <si>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</si>
  <si>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</si>
  <si>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</si>
  <si>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</si>
  <si>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</si>
  <si>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</si>
  <si>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</si>
  <si>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</si>
  <si>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</si>
  <si>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</si>
  <si>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</si>
  <si>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</si>
  <si>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</si>
  <si>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</si>
  <si>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</si>
  <si>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</si>
  <si>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</si>
  <si>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</si>
  <si>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</si>
  <si>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</si>
  <si>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</si>
  <si>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</si>
  <si>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</si>
  <si>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</si>
  <si>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</si>
  <si>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</si>
  <si>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</si>
  <si>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</si>
  <si>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</si>
  <si>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</si>
  <si>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</si>
  <si>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</si>
  <si>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</si>
  <si>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</si>
  <si>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</si>
  <si>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</si>
  <si>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</si>
  <si>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</si>
  <si>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</si>
  <si>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</si>
  <si>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</si>
  <si>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</si>
  <si>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</si>
  <si>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</si>
  <si>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</si>
  <si>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</si>
  <si>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</si>
  <si>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</si>
  <si>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</si>
  <si>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</si>
  <si>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</si>
  <si>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</si>
  <si>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</si>
  <si>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</si>
  <si>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</si>
  <si>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</si>
  <si>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</si>
  <si>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</si>
  <si>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</si>
  <si>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</si>
  <si>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</si>
  <si>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</si>
  <si>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</si>
  <si>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</si>
  <si>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</si>
  <si>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</si>
  <si>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</si>
  <si>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</si>
  <si>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</si>
  <si>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</si>
  <si>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</si>
  <si>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</si>
  <si>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</si>
  <si>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</si>
  <si>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</si>
  <si>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</si>
  <si>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</si>
  <si>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</si>
  <si>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</si>
  <si>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</si>
  <si>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</si>
  <si>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</si>
  <si>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</si>
  <si>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</si>
  <si>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</si>
  <si>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</si>
  <si>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</si>
  <si>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</si>
  <si>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</si>
  <si>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</si>
  <si>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</si>
  <si>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</si>
  <si>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</si>
  <si>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</si>
  <si>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</si>
  <si>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</si>
  <si>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</si>
  <si>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</si>
  <si>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</si>
  <si>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</si>
  <si>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</si>
  <si>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</si>
  <si>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</si>
  <si>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</si>
  <si>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</si>
  <si>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</si>
  <si>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</si>
  <si>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</si>
  <si>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</si>
  <si>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</si>
  <si>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</si>
  <si>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</si>
  <si>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</si>
  <si>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</si>
  <si>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</si>
  <si>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</si>
  <si>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</si>
  <si>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</si>
  <si>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</si>
  <si>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</si>
  <si>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</si>
  <si>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</si>
  <si>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</si>
  <si>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</si>
  <si>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</si>
  <si>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</si>
  <si>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</si>
  <si>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</si>
  <si>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</si>
  <si>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</si>
  <si>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</si>
  <si>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</si>
  <si>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</si>
  <si>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</si>
  <si>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</si>
  <si>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</si>
  <si>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</si>
  <si>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</si>
  <si>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</si>
  <si>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</si>
  <si>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</si>
  <si>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</si>
  <si>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</si>
  <si>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</si>
  <si>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</si>
  <si>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</si>
  <si>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</si>
  <si>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</si>
  <si>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</si>
  <si>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</si>
  <si>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</si>
  <si>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</si>
  <si>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</si>
  <si>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</si>
  <si>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</si>
  <si>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</si>
  <si>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</si>
  <si>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</si>
  <si>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</si>
  <si>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</si>
  <si>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</si>
  <si>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</si>
  <si>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</si>
  <si>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</si>
  <si>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</si>
  <si>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</si>
  <si>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</si>
  <si>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</si>
  <si>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</si>
  <si>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</si>
  <si>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</si>
  <si>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</si>
  <si>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</si>
  <si>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</si>
  <si>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</si>
  <si>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</si>
  <si>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</si>
  <si>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</si>
  <si>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</si>
  <si>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</si>
  <si>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</si>
  <si>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</si>
  <si>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</si>
  <si>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</si>
  <si>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</si>
  <si>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</si>
  <si>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</si>
  <si>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</si>
  <si>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</si>
  <si>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</si>
  <si>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</si>
  <si>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</si>
  <si>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</si>
  <si>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</si>
  <si>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</si>
  <si>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</si>
  <si>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</si>
  <si>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</si>
  <si>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</si>
  <si>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</si>
  <si>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</si>
  <si>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</si>
  <si>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</si>
  <si>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</si>
  <si>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</si>
  <si>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</si>
  <si>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</si>
  <si>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</si>
  <si>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</si>
  <si>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</si>
  <si>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</si>
  <si>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</si>
  <si>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</si>
  <si>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</si>
  <si>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</si>
  <si>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</si>
  <si>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</si>
  <si>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</si>
  <si>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</si>
  <si>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</si>
  <si>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</si>
  <si>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</si>
  <si>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</si>
  <si>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</si>
  <si>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</si>
  <si>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</si>
  <si>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</si>
  <si>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</si>
  <si>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</si>
  <si>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</si>
  <si>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</si>
  <si>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</si>
  <si>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</si>
  <si>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</si>
  <si>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</si>
  <si>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</si>
  <si>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</si>
  <si>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</si>
  <si>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</si>
  <si>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</si>
  <si>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</si>
  <si>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</si>
  <si>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</si>
  <si>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</si>
  <si>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</si>
  <si>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</si>
  <si>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</si>
  <si>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</si>
  <si>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</si>
  <si>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</si>
  <si>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</si>
  <si>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</si>
  <si>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</si>
  <si>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</si>
  <si>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</si>
  <si>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</si>
  <si>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</si>
  <si>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</si>
  <si>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</si>
  <si>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</si>
  <si>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</si>
  <si>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</si>
  <si>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</si>
  <si>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</si>
  <si>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</si>
  <si>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</si>
  <si>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</si>
  <si>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</si>
  <si>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</si>
  <si>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</si>
  <si>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</si>
  <si>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</si>
  <si>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</si>
  <si>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</si>
  <si>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</si>
  <si>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</si>
  <si>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</si>
  <si>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</si>
  <si>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</si>
  <si>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</si>
  <si>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</si>
  <si>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</si>
  <si>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</si>
  <si>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</si>
  <si>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</si>
  <si>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</si>
  <si>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</si>
  <si>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</si>
  <si>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</si>
  <si>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</si>
  <si>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</si>
  <si>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</si>
  <si>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</si>
  <si>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</si>
  <si>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</si>
  <si>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</si>
  <si>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</si>
  <si>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</si>
  <si>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</si>
  <si>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</si>
  <si>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</si>
  <si>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</si>
  <si>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</si>
  <si>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</si>
  <si>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</si>
  <si>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</si>
  <si>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</si>
  <si>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</si>
  <si>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</si>
  <si>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</si>
  <si>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</si>
  <si>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</si>
  <si>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</si>
  <si>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</si>
  <si>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</si>
  <si>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</si>
  <si>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</si>
  <si>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</si>
  <si>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</si>
  <si>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</si>
  <si>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</si>
  <si>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</si>
  <si>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</si>
  <si>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</si>
  <si>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</si>
  <si>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</si>
  <si>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</si>
  <si>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</si>
  <si>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</si>
  <si>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</si>
  <si>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</si>
  <si>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</si>
  <si>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</si>
  <si>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</si>
  <si>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</si>
  <si>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</si>
  <si>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</si>
  <si>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</si>
  <si>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</si>
  <si>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</si>
  <si>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</si>
  <si>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</si>
  <si>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</si>
  <si>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</si>
  <si>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</si>
  <si>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</si>
  <si>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</si>
  <si>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</si>
  <si>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</si>
  <si>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</si>
  <si>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</si>
  <si>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</si>
  <si>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</si>
  <si>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</si>
  <si>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</si>
  <si>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</si>
  <si>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</si>
  <si>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</si>
  <si>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</si>
  <si>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</si>
  <si>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</si>
  <si>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</si>
  <si>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</si>
  <si>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</si>
  <si>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</si>
  <si>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</si>
  <si>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</si>
  <si>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</si>
  <si>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</si>
  <si>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</si>
  <si>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</si>
  <si>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</si>
  <si>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</si>
  <si>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</si>
  <si>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</si>
  <si>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</si>
  <si>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</si>
  <si>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</si>
  <si>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</si>
  <si>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</si>
  <si>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</si>
  <si>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</si>
  <si>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</si>
  <si>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</si>
  <si>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</si>
  <si>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</si>
  <si>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</si>
  <si>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</si>
  <si>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</si>
  <si>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</si>
  <si>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</si>
  <si>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</si>
  <si>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</si>
  <si>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</si>
  <si>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</si>
  <si>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</si>
  <si>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</si>
  <si>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</si>
  <si>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</si>
  <si>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</si>
  <si>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</si>
  <si>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</si>
  <si>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</si>
  <si>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</si>
  <si>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</si>
  <si>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</si>
  <si>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</si>
  <si>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</si>
  <si>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</si>
  <si>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</si>
  <si>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</si>
  <si>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</si>
  <si>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</si>
  <si>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</si>
  <si>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</si>
  <si>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</si>
  <si>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</si>
  <si>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</si>
  <si>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</si>
  <si>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</si>
  <si>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</si>
  <si>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</si>
  <si>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</si>
  <si>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</si>
  <si>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</si>
  <si>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</si>
  <si>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</si>
  <si>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</si>
  <si>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</si>
  <si>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</si>
  <si>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</si>
  <si>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</si>
  <si>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</si>
  <si>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</si>
  <si>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</si>
  <si>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</si>
  <si>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</si>
  <si>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</si>
  <si>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</si>
  <si>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</si>
  <si>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</si>
  <si>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</si>
  <si>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</si>
  <si>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</si>
  <si>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</si>
  <si>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</si>
  <si>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</si>
  <si>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</si>
  <si>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</si>
  <si>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</si>
  <si>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</si>
  <si>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</si>
  <si>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</si>
  <si>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</si>
  <si>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</si>
  <si>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</si>
  <si>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</si>
  <si>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</si>
  <si>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</si>
  <si>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</si>
  <si>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</si>
  <si>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</si>
  <si>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</si>
  <si>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</si>
  <si>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</si>
  <si>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</si>
  <si>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</si>
  <si>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</si>
  <si>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</si>
  <si>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</si>
  <si>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</si>
  <si>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</si>
  <si>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</si>
  <si>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</si>
  <si>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</si>
  <si>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</si>
  <si>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</si>
  <si>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</si>
  <si>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</si>
  <si>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</si>
  <si>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</si>
  <si>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</si>
  <si>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</si>
  <si>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</si>
  <si>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</si>
  <si>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</si>
  <si>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</si>
  <si>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</si>
  <si>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</si>
  <si>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</si>
  <si>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</si>
  <si>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</si>
  <si>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</si>
  <si>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</si>
  <si>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</si>
  <si>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</si>
  <si>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</si>
  <si>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</si>
  <si>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</si>
  <si>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</si>
  <si>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</si>
  <si>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</si>
  <si>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</si>
  <si>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</si>
  <si>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</si>
  <si>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</si>
  <si>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</si>
  <si>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</si>
  <si>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</si>
  <si>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</si>
  <si>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</si>
  <si>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</si>
  <si>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</si>
  <si>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</si>
  <si>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</si>
  <si>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</si>
  <si>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</si>
  <si>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</si>
  <si>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</si>
  <si>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</si>
  <si>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</si>
  <si>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</si>
  <si>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</si>
  <si>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</si>
  <si>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</si>
  <si>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</si>
  <si>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</si>
  <si>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</si>
  <si>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</si>
  <si>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</si>
  <si>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</si>
  <si>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</si>
  <si>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</si>
  <si>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</si>
  <si>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</si>
  <si>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</si>
  <si>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</si>
  <si>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</si>
  <si>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</si>
  <si>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</si>
  <si>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</si>
  <si>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</si>
  <si>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</si>
  <si>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</si>
  <si>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</si>
  <si>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</si>
  <si>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</si>
  <si>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</si>
  <si>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</si>
  <si>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</si>
  <si>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</si>
  <si>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</si>
  <si>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</si>
  <si>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</si>
  <si>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</si>
  <si>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</si>
  <si>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</si>
  <si>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</si>
  <si>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</si>
  <si>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</si>
  <si>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</si>
  <si>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</si>
  <si>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</si>
  <si>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</si>
  <si>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</si>
  <si>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</si>
  <si>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</si>
  <si>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</si>
  <si>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</si>
  <si>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</si>
  <si>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</si>
  <si>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</si>
  <si>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</si>
  <si>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</si>
  <si>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</si>
  <si>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</si>
  <si>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</si>
  <si>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</si>
  <si>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</si>
  <si>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</si>
  <si>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</si>
  <si>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</si>
  <si>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</si>
  <si>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</si>
  <si>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</si>
  <si>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</si>
  <si>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</si>
  <si>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</si>
  <si>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</si>
  <si>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</si>
  <si>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</si>
  <si>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</si>
  <si>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</si>
  <si>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</si>
  <si>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</si>
  <si>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</si>
  <si>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</si>
  <si>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</si>
  <si>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</si>
  <si>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</si>
  <si>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</si>
  <si>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</si>
  <si>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</si>
  <si>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</si>
  <si>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</si>
  <si>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</si>
  <si>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</si>
  <si>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</si>
  <si>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</si>
  <si>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</si>
  <si>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</si>
  <si>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</si>
  <si>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</si>
  <si>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</si>
  <si>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</si>
  <si>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</si>
  <si>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</si>
  <si>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</si>
  <si>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</si>
  <si>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</si>
  <si>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</si>
  <si>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</si>
  <si>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</si>
  <si>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</si>
  <si>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</si>
  <si>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</si>
  <si>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</si>
  <si>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</si>
  <si>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</si>
  <si>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</si>
  <si>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</si>
  <si>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</si>
  <si>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</si>
  <si>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</si>
  <si>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</si>
  <si>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</si>
  <si>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</si>
  <si>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</si>
  <si>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</si>
  <si>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</si>
  <si>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</si>
  <si>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</si>
  <si>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</si>
  <si>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</si>
  <si>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</si>
  <si>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</si>
  <si>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</si>
  <si>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</si>
  <si>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</si>
  <si>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</si>
  <si>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</si>
  <si>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</si>
  <si>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</si>
  <si>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</si>
  <si>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</si>
  <si>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</si>
  <si>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</si>
  <si>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</si>
  <si>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</si>
  <si>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</si>
  <si>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</si>
  <si>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</si>
  <si>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</si>
  <si>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</si>
  <si>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</si>
  <si>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</si>
  <si>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</si>
  <si>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</si>
  <si>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</si>
  <si>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</si>
  <si>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</si>
  <si>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</si>
  <si>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</si>
  <si>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</si>
  <si>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</si>
  <si>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</si>
  <si>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</si>
  <si>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</si>
  <si>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</si>
  <si>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</si>
  <si>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</si>
  <si>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</si>
  <si>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</si>
  <si>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</si>
  <si>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</si>
  <si>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</si>
  <si>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</si>
  <si>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</si>
  <si>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</si>
  <si>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</si>
  <si>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</si>
  <si>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</si>
  <si>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</si>
  <si>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</si>
  <si>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</si>
  <si>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</si>
  <si>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</si>
  <si>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</si>
  <si>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</si>
  <si>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</si>
  <si>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</si>
  <si>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</si>
  <si>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</si>
  <si>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</si>
  <si>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</si>
  <si>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</si>
  <si>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</si>
  <si>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</si>
  <si>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</si>
  <si>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</si>
  <si>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</si>
  <si>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</si>
  <si>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</si>
  <si>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</si>
  <si>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</si>
  <si>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</si>
  <si>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</si>
  <si>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</si>
  <si>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</si>
  <si>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</si>
  <si>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</si>
  <si>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</si>
  <si>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</si>
  <si>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</si>
  <si>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</si>
  <si>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</si>
  <si>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</si>
  <si>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</si>
  <si>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</si>
  <si>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</si>
  <si>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</si>
  <si>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</si>
  <si>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</si>
  <si>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</si>
  <si>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</si>
  <si>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</si>
  <si>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</si>
  <si>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</si>
  <si>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</si>
  <si>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</si>
  <si>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</si>
  <si>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</si>
  <si>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</si>
  <si>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</si>
  <si>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</si>
  <si>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</si>
  <si>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</si>
  <si>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</si>
  <si>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</si>
  <si>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</si>
  <si>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</si>
  <si>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</si>
  <si>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</si>
  <si>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</si>
  <si>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</si>
  <si>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</si>
  <si>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</si>
  <si>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</si>
  <si>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</si>
  <si>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</si>
  <si>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</si>
  <si>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</si>
  <si>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</si>
  <si>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</si>
  <si>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</si>
  <si>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</si>
  <si>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</si>
  <si>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</si>
  <si>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</si>
  <si>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</si>
  <si>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</si>
  <si>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</si>
  <si>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</si>
  <si>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</si>
  <si>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</si>
  <si>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</si>
  <si>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</si>
  <si>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</si>
  <si>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</si>
  <si>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</si>
  <si>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</si>
  <si>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</si>
  <si>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</si>
  <si>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</si>
  <si>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</si>
  <si>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</si>
  <si>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</si>
  <si>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</si>
  <si>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</si>
  <si>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</si>
  <si>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</si>
  <si>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</si>
  <si>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</si>
  <si>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</si>
  <si>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</si>
  <si>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</si>
  <si>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</si>
  <si>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</si>
  <si>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</si>
  <si>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</si>
  <si>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</si>
  <si>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</si>
  <si>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</si>
  <si>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</si>
  <si>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</si>
  <si>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</si>
  <si>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</si>
  <si>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</si>
  <si>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</si>
  <si>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</si>
  <si>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</si>
  <si>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</si>
  <si>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</si>
  <si>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</si>
  <si>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</si>
  <si>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</si>
  <si>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</si>
  <si>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</si>
  <si>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</si>
  <si>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</si>
  <si>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</si>
  <si>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</si>
  <si>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</si>
  <si>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</si>
  <si>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</si>
  <si>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</si>
  <si>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</si>
  <si>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</si>
  <si>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</si>
  <si>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</si>
  <si>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</si>
  <si>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</si>
  <si>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</si>
  <si>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</si>
  <si>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</si>
  <si>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</si>
  <si>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</si>
  <si>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</si>
  <si>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</si>
  <si>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</si>
  <si>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</si>
  <si>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</si>
  <si>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</si>
  <si>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</si>
  <si>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</si>
  <si>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</si>
  <si>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</si>
  <si>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</si>
  <si>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</si>
  <si>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</si>
  <si>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</si>
  <si>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</si>
  <si>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</si>
  <si>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</si>
  <si>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</si>
  <si>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</si>
  <si>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</si>
  <si>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</si>
  <si>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</si>
  <si>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</si>
  <si>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</si>
  <si>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</si>
  <si>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</si>
  <si>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</si>
  <si>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</si>
  <si>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</si>
  <si>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</si>
  <si>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</si>
  <si>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</si>
  <si>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</si>
  <si>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</si>
  <si>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</si>
  <si>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</si>
  <si>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</si>
  <si>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</si>
  <si>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</si>
  <si>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</si>
  <si>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</si>
  <si>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</si>
  <si>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</si>
  <si>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</si>
  <si>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</si>
  <si>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</si>
  <si>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</si>
  <si>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</si>
  <si>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</si>
  <si>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</si>
  <si>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</si>
  <si>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</si>
  <si>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</si>
  <si>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</si>
  <si>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</si>
  <si>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</si>
  <si>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</si>
  <si>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</si>
  <si>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</si>
  <si>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</si>
  <si>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</si>
  <si>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</si>
  <si>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</si>
  <si>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</si>
  <si>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</si>
  <si>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</si>
  <si>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</si>
  <si>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</si>
  <si>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</si>
  <si>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</si>
  <si>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</si>
  <si>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</si>
  <si>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</si>
  <si>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</si>
  <si>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</si>
  <si>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</si>
  <si>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</si>
  <si>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</si>
  <si>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</si>
  <si>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</si>
  <si>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</si>
  <si>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</si>
  <si>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</si>
  <si>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</si>
  <si>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</si>
  <si>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</si>
  <si>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</si>
  <si>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</si>
  <si>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</si>
  <si>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</si>
  <si>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</si>
  <si>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</si>
  <si>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</si>
  <si>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</si>
  <si>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</si>
  <si>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</si>
  <si>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</si>
  <si>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</si>
  <si>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</si>
  <si>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</si>
  <si>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</si>
  <si>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</si>
  <si>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</si>
  <si>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</si>
  <si>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</si>
  <si>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</si>
  <si>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</si>
  <si>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</si>
  <si>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</si>
  <si>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</si>
  <si>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</si>
  <si>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</si>
  <si>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</si>
  <si>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</si>
  <si>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</si>
  <si>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</si>
  <si>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</si>
  <si>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</si>
  <si>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</si>
  <si>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</si>
  <si>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</si>
  <si>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</si>
  <si>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</si>
  <si>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</si>
  <si>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</si>
  <si>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</si>
  <si>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</si>
  <si>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</si>
  <si>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</si>
  <si>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</si>
  <si>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</si>
  <si>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</si>
  <si>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</si>
  <si>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</si>
  <si>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</si>
  <si>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</si>
  <si>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</si>
  <si>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</si>
  <si>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</si>
  <si>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</si>
  <si>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</si>
  <si>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</si>
  <si>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</si>
  <si>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</si>
  <si>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</si>
  <si>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</si>
  <si>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</si>
  <si>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</si>
  <si>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</si>
  <si>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</si>
  <si>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</si>
  <si>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</si>
  <si>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</si>
  <si>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</si>
  <si>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</si>
  <si>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</si>
  <si>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</si>
  <si>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</si>
  <si>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</si>
  <si>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</si>
  <si>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</si>
  <si>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</si>
  <si>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</si>
  <si>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</si>
  <si>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</si>
  <si>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</si>
  <si>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</si>
  <si>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</si>
  <si>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</si>
  <si>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</si>
  <si>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</si>
  <si>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</si>
  <si>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</si>
  <si>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</si>
  <si>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</si>
  <si>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</si>
  <si>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</si>
  <si>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</si>
  <si>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</si>
  <si>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</si>
  <si>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</si>
  <si>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</si>
  <si>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</si>
  <si>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</si>
  <si>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</si>
  <si>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</si>
  <si>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</si>
  <si>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</si>
  <si>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</si>
  <si>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</si>
  <si>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</si>
  <si>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</si>
  <si>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</si>
  <si>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</si>
  <si>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</si>
  <si>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</si>
  <si>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</si>
  <si>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</si>
  <si>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</si>
  <si>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</si>
  <si>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</si>
  <si>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</si>
  <si>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</si>
  <si>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</si>
  <si>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</si>
  <si>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</si>
  <si>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</si>
  <si>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</si>
  <si>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</si>
  <si>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</si>
  <si>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</si>
  <si>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</si>
  <si>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</si>
  <si>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</si>
  <si>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</si>
  <si>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</si>
  <si>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</si>
  <si>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</si>
  <si>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</si>
  <si>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</si>
  <si>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</si>
  <si>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</si>
  <si>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</si>
  <si>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</si>
  <si>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</si>
  <si>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</si>
  <si>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</si>
  <si>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</si>
  <si>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</si>
  <si>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</si>
  <si>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</si>
  <si>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</si>
  <si>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</si>
  <si>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</si>
  <si>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</si>
  <si>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</si>
  <si>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</si>
  <si>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</si>
  <si>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</si>
  <si>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</si>
  <si>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</si>
  <si>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</si>
  <si>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</si>
  <si>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</si>
  <si>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</si>
  <si>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</si>
  <si>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</si>
  <si>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</si>
  <si>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</si>
  <si>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</si>
  <si>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</si>
  <si>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</si>
  <si>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</si>
  <si>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</si>
  <si>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</si>
  <si>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</si>
  <si>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</si>
  <si>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</si>
  <si>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</si>
  <si>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</si>
  <si>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</si>
  <si>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</si>
  <si>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</si>
  <si>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</si>
  <si>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</si>
  <si>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</si>
  <si>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</si>
  <si>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</si>
  <si>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</si>
  <si>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</si>
  <si>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</si>
  <si>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</si>
  <si>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</si>
  <si>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</si>
  <si>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</si>
  <si>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</si>
  <si>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</si>
  <si>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</si>
  <si>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</si>
  <si>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</si>
  <si>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</si>
  <si>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</si>
  <si>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</si>
  <si>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</si>
  <si>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</si>
  <si>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</si>
  <si>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</si>
  <si>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</si>
  <si>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</si>
  <si>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</si>
  <si>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</si>
  <si>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</si>
  <si>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</si>
  <si>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</si>
  <si>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</si>
  <si>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</si>
  <si>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</si>
  <si>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</si>
  <si>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</si>
  <si>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</si>
  <si>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</si>
  <si>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</si>
  <si>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</si>
  <si>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</si>
  <si>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</si>
  <si>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</si>
  <si>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</si>
  <si>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</si>
  <si>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</si>
  <si>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</si>
  <si>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</si>
  <si>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</si>
  <si>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</si>
  <si>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</si>
  <si>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</si>
  <si>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</si>
  <si>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</si>
  <si>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</si>
  <si>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</si>
  <si>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</si>
  <si>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</si>
  <si>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</si>
  <si>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</si>
  <si>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</si>
  <si>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</si>
  <si>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</si>
  <si>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</si>
  <si>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</si>
  <si>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</si>
  <si>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</si>
  <si>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</si>
  <si>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</si>
  <si>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</si>
  <si>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</si>
  <si>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</si>
  <si>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</si>
  <si>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</si>
  <si>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</si>
  <si>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</si>
  <si>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</si>
  <si>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</si>
  <si>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</si>
  <si>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</si>
  <si>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</si>
  <si>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</si>
  <si>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</si>
  <si>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</si>
  <si>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</si>
  <si>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</si>
  <si>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</si>
  <si>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</si>
  <si>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</si>
  <si>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</si>
  <si>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</si>
  <si>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</si>
  <si>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</si>
  <si>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</si>
  <si>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</si>
  <si>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</si>
  <si>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</si>
  <si>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</si>
  <si>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</si>
  <si>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</si>
  <si>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</si>
  <si>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</si>
  <si>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</si>
  <si>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</si>
  <si>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</si>
  <si>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</si>
  <si>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</si>
  <si>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</si>
  <si>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</si>
  <si>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</si>
  <si>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</si>
  <si>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</si>
  <si>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</si>
  <si>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</si>
  <si>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</si>
  <si>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</si>
  <si>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</si>
  <si>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</si>
  <si>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</si>
  <si>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</si>
  <si>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</si>
  <si>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</si>
  <si>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</si>
  <si>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</si>
  <si>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</si>
  <si>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</si>
  <si>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</si>
  <si>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</si>
  <si>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</si>
  <si>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</si>
  <si>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</si>
  <si>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</si>
  <si>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</si>
  <si>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</si>
  <si>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</si>
  <si>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</si>
  <si>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</si>
  <si>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</si>
  <si>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</si>
  <si>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</si>
  <si>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</si>
  <si>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</si>
  <si>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</si>
  <si>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</si>
  <si>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</si>
  <si>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</si>
  <si>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</si>
  <si>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</si>
  <si>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</si>
  <si>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</si>
  <si>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</si>
  <si>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</si>
  <si>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</si>
  <si>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</si>
  <si>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</si>
  <si>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</si>
  <si>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</si>
  <si>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</si>
  <si>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</si>
  <si>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</si>
  <si>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</si>
  <si>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</si>
  <si>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</si>
  <si>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</si>
  <si>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</si>
  <si>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</si>
  <si>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</si>
  <si>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</si>
  <si>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</si>
  <si>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</si>
  <si>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</si>
  <si>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</si>
  <si>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</si>
  <si>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</si>
  <si>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</si>
  <si>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</si>
  <si>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</si>
  <si>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</si>
  <si>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</si>
  <si>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</si>
  <si>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</si>
  <si>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</si>
  <si>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</si>
  <si>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</si>
  <si>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</si>
  <si>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</si>
  <si>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</si>
  <si>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</si>
  <si>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</si>
  <si>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</si>
  <si>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</si>
  <si>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</si>
  <si>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</si>
  <si>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</si>
  <si>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</si>
  <si>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</si>
  <si>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</si>
  <si>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</si>
  <si>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</si>
  <si>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</si>
  <si>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</si>
  <si>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</si>
  <si>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</si>
  <si>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</si>
  <si>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</si>
  <si>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</si>
  <si>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</si>
  <si>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</si>
  <si>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</si>
  <si>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</si>
  <si>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</si>
  <si>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</si>
  <si>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</si>
  <si>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</si>
  <si>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</si>
  <si>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</si>
  <si>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</si>
  <si>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</si>
  <si>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</si>
  <si>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</si>
  <si>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</si>
  <si>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</si>
  <si>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</si>
  <si>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</si>
  <si>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</si>
  <si>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</si>
  <si>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</si>
  <si>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</si>
  <si>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</si>
  <si>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</si>
  <si>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</si>
  <si>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</si>
  <si>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</si>
  <si>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</si>
  <si>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</si>
  <si>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</si>
  <si>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</si>
  <si>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</si>
  <si>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</si>
  <si>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</si>
  <si>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</si>
  <si>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</si>
  <si>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</si>
  <si>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</si>
  <si>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</si>
  <si>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</si>
  <si>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</si>
  <si>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</si>
  <si>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</si>
  <si>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</si>
  <si>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</si>
  <si>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</si>
  <si>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</si>
  <si>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</si>
  <si>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</si>
  <si>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</si>
  <si>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</si>
  <si>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</si>
  <si>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</si>
  <si>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</si>
  <si>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</si>
  <si>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</si>
  <si>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</si>
  <si>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</si>
  <si>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</si>
  <si>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</si>
  <si>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</si>
  <si>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</si>
  <si>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</si>
  <si>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</si>
  <si>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</si>
  <si>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</si>
  <si>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</si>
  <si>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</si>
  <si>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</si>
  <si>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</si>
  <si>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</si>
  <si>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</si>
  <si>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</si>
  <si>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</si>
  <si>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</si>
  <si>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</si>
  <si>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</si>
  <si>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</si>
  <si>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</si>
  <si>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</si>
  <si>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</si>
  <si>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</si>
  <si>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</si>
  <si>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</si>
  <si>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</si>
  <si>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</si>
  <si>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</si>
  <si>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</si>
  <si>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</si>
  <si>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</si>
  <si>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</si>
  <si>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</si>
  <si>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</si>
  <si>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</si>
  <si>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</si>
  <si>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</si>
  <si>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</si>
  <si>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</si>
  <si>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</si>
  <si>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</si>
  <si>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</si>
  <si>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</si>
  <si>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</si>
  <si>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</si>
  <si>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</si>
  <si>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</si>
  <si>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</si>
  <si>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</si>
  <si>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</si>
  <si>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</si>
  <si>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</si>
  <si>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</si>
  <si>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</si>
  <si>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</si>
  <si>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</si>
  <si>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</si>
  <si>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</si>
  <si>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</si>
  <si>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</si>
  <si>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</si>
  <si>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</si>
  <si>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</si>
  <si>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</si>
  <si>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</si>
  <si>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</si>
  <si>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</si>
  <si>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</si>
  <si>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</si>
  <si>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</si>
  <si>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</si>
  <si>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</si>
  <si>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</si>
  <si>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</si>
  <si>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</si>
  <si>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</si>
  <si>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</si>
  <si>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</si>
  <si>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</si>
  <si>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</si>
  <si>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</si>
  <si>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</si>
  <si>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</si>
  <si>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</si>
  <si>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</si>
  <si>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</si>
  <si>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</si>
  <si>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</si>
  <si>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</si>
  <si>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</si>
  <si>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</si>
  <si>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</si>
  <si>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</si>
  <si>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</si>
  <si>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</si>
  <si>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</si>
  <si>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</si>
  <si>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</si>
  <si>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</si>
  <si>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</si>
  <si>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</si>
  <si>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</si>
  <si>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</si>
  <si>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</si>
  <si>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</si>
  <si>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</si>
  <si>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</si>
  <si>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</si>
  <si>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</si>
  <si>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</si>
  <si>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</si>
  <si>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</si>
  <si>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</si>
  <si>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</si>
  <si>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</si>
  <si>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</si>
  <si>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</si>
  <si>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</si>
  <si>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</si>
  <si>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</si>
  <si>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</si>
  <si>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</si>
  <si>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</si>
  <si>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</si>
  <si>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</si>
  <si>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</si>
  <si>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</si>
  <si>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</si>
  <si>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</si>
  <si>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</si>
  <si>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</si>
  <si>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</si>
  <si>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</si>
  <si>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</si>
  <si>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</si>
  <si>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</si>
  <si>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</si>
  <si>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</si>
  <si>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</si>
  <si>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</si>
  <si>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</si>
  <si>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</si>
  <si>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</si>
  <si>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</si>
  <si>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</si>
  <si>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</si>
  <si>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</si>
  <si>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</si>
  <si>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</si>
  <si>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</si>
  <si>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</si>
  <si>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</si>
  <si>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</si>
  <si>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</si>
  <si>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</si>
  <si>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</si>
  <si>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</si>
  <si>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</si>
  <si>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</si>
  <si>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</si>
  <si>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</si>
  <si>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</si>
  <si>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</si>
  <si>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</si>
  <si>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</si>
  <si>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</si>
  <si>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</si>
  <si>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</si>
  <si>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</si>
  <si>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</si>
  <si>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</si>
  <si>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</si>
  <si>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</si>
  <si>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</si>
  <si>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</si>
  <si>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</si>
  <si>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</si>
  <si>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</si>
  <si>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</si>
  <si>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</si>
  <si>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</si>
  <si>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</si>
  <si>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</si>
  <si>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</si>
  <si>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</si>
  <si>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</si>
  <si>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</si>
  <si>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</si>
  <si>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</si>
  <si>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</si>
  <si>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</si>
  <si>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</si>
  <si>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</si>
  <si>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</si>
  <si>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</si>
  <si>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</si>
  <si>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</si>
  <si>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</si>
  <si>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</si>
  <si>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</si>
  <si>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</si>
  <si>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</si>
  <si>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</si>
  <si>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</si>
  <si>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</si>
  <si>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</si>
  <si>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</si>
  <si>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</si>
  <si>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</si>
  <si>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</si>
  <si>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</si>
  <si>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</si>
  <si>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</si>
  <si>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</si>
  <si>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</si>
  <si>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</si>
  <si>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</si>
  <si>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</si>
  <si>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</si>
  <si>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</si>
  <si>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</si>
  <si>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</si>
  <si>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</si>
  <si>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</si>
  <si>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</si>
  <si>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</si>
  <si>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</si>
  <si>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</si>
  <si>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</si>
  <si>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</si>
  <si>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</si>
  <si>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</si>
  <si>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</si>
  <si>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</si>
  <si>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</si>
  <si>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</si>
  <si>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</si>
  <si>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</si>
  <si>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</si>
  <si>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</si>
  <si>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</si>
  <si>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</si>
  <si>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</si>
  <si>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</si>
  <si>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</si>
  <si>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</si>
  <si>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</si>
  <si>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</si>
  <si>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</si>
  <si>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</si>
  <si>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</si>
  <si>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</si>
  <si>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</si>
  <si>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</si>
  <si>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</si>
  <si>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</si>
  <si>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</si>
  <si>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</si>
  <si>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</si>
  <si>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</si>
  <si>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</si>
  <si>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</si>
  <si>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</si>
  <si>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</si>
  <si>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</si>
  <si>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</si>
  <si>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</si>
  <si>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</si>
  <si>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</si>
  <si>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</si>
  <si>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</si>
  <si>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</si>
  <si>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</si>
  <si>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</si>
  <si>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</si>
  <si>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</si>
  <si>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</si>
  <si>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</si>
  <si>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</si>
  <si>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</si>
  <si>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</si>
  <si>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</si>
  <si>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</si>
  <si>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</si>
  <si>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</si>
  <si>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</si>
  <si>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</si>
  <si>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</si>
  <si>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</si>
  <si>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</si>
  <si>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</si>
  <si>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</si>
  <si>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</si>
  <si>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</si>
  <si>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</si>
  <si>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</si>
  <si>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</si>
  <si>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</si>
  <si>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</si>
  <si>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</si>
  <si>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</si>
  <si>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</si>
  <si>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</si>
  <si>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</si>
  <si>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</si>
  <si>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</si>
  <si>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</si>
  <si>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</si>
  <si>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</si>
  <si>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</si>
  <si>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</si>
  <si>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</si>
  <si>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</si>
  <si>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</si>
  <si>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</si>
  <si>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</si>
  <si>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</si>
  <si>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</si>
  <si>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</si>
  <si>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</si>
  <si>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</si>
  <si>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</si>
  <si>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</si>
  <si>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</si>
  <si>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</si>
  <si>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</si>
  <si>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</si>
  <si>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</si>
  <si>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</si>
  <si>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</si>
  <si>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</si>
  <si>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</si>
  <si>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</si>
  <si>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</si>
  <si>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</si>
  <si>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</si>
  <si>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</si>
  <si>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</si>
  <si>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</si>
  <si>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</si>
  <si>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</si>
  <si>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</si>
  <si>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</si>
  <si>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</si>
  <si>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</si>
  <si>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</si>
  <si>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</si>
  <si>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</si>
  <si>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</si>
  <si>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</si>
  <si>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</si>
  <si>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</si>
  <si>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</si>
  <si>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</si>
  <si>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</si>
  <si>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</si>
  <si>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</si>
  <si>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</si>
  <si>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</si>
  <si>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</si>
  <si>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</si>
  <si>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</si>
  <si>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</si>
  <si>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</si>
  <si>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</si>
  <si>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</si>
  <si>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</si>
  <si>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</si>
  <si>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</si>
  <si>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</si>
  <si>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</si>
  <si>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</si>
  <si>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</si>
  <si>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</si>
  <si>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</si>
  <si>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</si>
  <si>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</si>
  <si>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</si>
  <si>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</si>
  <si>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</si>
  <si>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</si>
  <si>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</si>
  <si>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</si>
  <si>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</si>
  <si>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</si>
  <si>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</si>
  <si>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</si>
  <si>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</si>
  <si>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</si>
  <si>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</si>
  <si>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</si>
  <si>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</si>
  <si>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</si>
  <si>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</si>
  <si>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</si>
  <si>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</si>
  <si>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</si>
  <si>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</si>
  <si>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</si>
  <si>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</si>
  <si>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</si>
  <si>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</si>
  <si>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</si>
  <si>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</si>
  <si>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</si>
  <si>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</si>
  <si>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</si>
  <si>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</si>
  <si>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</si>
  <si>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</si>
  <si>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</si>
  <si>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</si>
  <si>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</si>
  <si>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</si>
  <si>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</si>
  <si>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</si>
  <si>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</si>
  <si>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</si>
  <si>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</si>
  <si>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</si>
  <si>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</si>
  <si>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</si>
  <si>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</si>
  <si>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</si>
  <si>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</si>
  <si>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</si>
  <si>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</si>
  <si>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</si>
  <si>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</si>
  <si>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</si>
  <si>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</si>
  <si>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</si>
  <si>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</si>
  <si>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</si>
  <si>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</si>
  <si>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</si>
  <si>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</si>
  <si>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</si>
  <si>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</si>
  <si>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</si>
  <si>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</si>
  <si>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</si>
  <si>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</si>
  <si>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</si>
  <si>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</si>
  <si>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</si>
  <si>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</si>
  <si>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</si>
  <si>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</si>
  <si>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</si>
  <si>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</si>
  <si>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</si>
  <si>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</si>
  <si>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</si>
  <si>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</si>
  <si>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</si>
  <si>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</si>
  <si>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</si>
  <si>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</si>
  <si>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</si>
  <si>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</si>
  <si>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</si>
  <si>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</si>
  <si>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</si>
  <si>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</si>
  <si>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</si>
  <si>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</si>
  <si>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</si>
  <si>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</si>
  <si>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</si>
  <si>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</si>
  <si>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</si>
  <si>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</si>
  <si>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</si>
  <si>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</si>
  <si>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</si>
  <si>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</si>
  <si>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</si>
  <si>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</si>
  <si>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</si>
  <si>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</si>
  <si>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</si>
  <si>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</si>
  <si>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</si>
  <si>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</si>
  <si>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</si>
  <si>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</si>
  <si>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</si>
  <si>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</si>
  <si>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</si>
  <si>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</si>
  <si>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</si>
  <si>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</si>
  <si>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</si>
  <si>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</si>
  <si>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</si>
  <si>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</si>
  <si>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</si>
  <si>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</si>
  <si>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</si>
  <si>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</si>
  <si>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</si>
  <si>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</si>
  <si>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</si>
  <si>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</si>
  <si>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</si>
  <si>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</si>
  <si>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</si>
  <si>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</si>
  <si>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</si>
  <si>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</si>
  <si>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</si>
  <si>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</si>
  <si>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</si>
  <si>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</si>
  <si>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</si>
  <si>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</si>
  <si>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</si>
  <si>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</si>
  <si>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</si>
  <si>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</si>
  <si>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</si>
  <si>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</si>
  <si>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</si>
  <si>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</si>
  <si>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</si>
  <si>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</si>
  <si>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</si>
  <si>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</si>
  <si>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</si>
  <si>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</si>
  <si>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</si>
  <si>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</si>
  <si>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</si>
  <si>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</si>
  <si>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</si>
  <si>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</si>
  <si>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</si>
  <si>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</si>
  <si>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</si>
  <si>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</si>
  <si>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</si>
  <si>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</si>
  <si>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</si>
  <si>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</si>
  <si>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</si>
  <si>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</si>
  <si>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</si>
  <si>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</si>
  <si>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</si>
  <si>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</si>
  <si>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</si>
  <si>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</si>
  <si>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</si>
  <si>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</si>
  <si>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</si>
  <si>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</si>
  <si>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</si>
  <si>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</si>
  <si>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</si>
  <si>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</si>
  <si>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</si>
  <si>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</si>
  <si>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</si>
  <si>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</si>
  <si>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</si>
  <si>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</si>
  <si>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</si>
  <si>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</si>
  <si>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</si>
  <si>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</si>
  <si>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</si>
  <si>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</si>
  <si>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</si>
  <si>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</si>
  <si>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</si>
  <si>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</si>
  <si>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</si>
  <si>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</si>
  <si>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</si>
  <si>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</si>
  <si>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</si>
  <si>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</si>
  <si>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</si>
  <si>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</si>
  <si>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</si>
  <si>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</si>
  <si>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</si>
  <si>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</si>
  <si>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</si>
  <si>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</si>
  <si>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</si>
  <si>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</si>
  <si>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</si>
  <si>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</si>
  <si>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</si>
  <si>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</si>
  <si>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</si>
  <si>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</si>
  <si>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</si>
  <si>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</si>
  <si>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</si>
  <si>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</si>
  <si>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</si>
  <si>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</si>
  <si>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</si>
  <si>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</si>
  <si>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</si>
  <si>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</si>
  <si>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</si>
  <si>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</si>
  <si>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</si>
  <si>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</si>
  <si>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</si>
  <si>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</si>
  <si>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</si>
  <si>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</si>
  <si>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</si>
  <si>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</si>
  <si>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</si>
  <si>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</si>
  <si>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</si>
  <si>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</si>
  <si>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</si>
  <si>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</si>
  <si>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</si>
  <si>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</si>
  <si>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</si>
  <si>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</si>
  <si>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</si>
  <si>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</si>
  <si>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</si>
  <si>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</si>
  <si>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</si>
  <si>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</si>
  <si>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</si>
  <si>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</si>
  <si>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</si>
  <si>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</si>
  <si>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</si>
  <si>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</si>
  <si>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</si>
  <si>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</si>
  <si>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</si>
  <si>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</si>
  <si>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</si>
  <si>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</si>
  <si>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</si>
  <si>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</si>
  <si>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</si>
  <si>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</si>
  <si>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</si>
  <si>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</si>
  <si>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</si>
  <si>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</si>
  <si>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</si>
  <si>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</si>
  <si>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</si>
  <si>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</si>
  <si>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</si>
  <si>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</si>
  <si>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</si>
  <si>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</si>
  <si>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</si>
  <si>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</si>
  <si>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</si>
  <si>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</si>
  <si>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</si>
  <si>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</si>
  <si>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</si>
  <si>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</si>
  <si>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</si>
  <si>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</si>
  <si>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</si>
  <si>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</si>
  <si>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</si>
  <si>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</si>
  <si>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</si>
  <si>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</si>
  <si>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</si>
  <si>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</si>
  <si>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</si>
  <si>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</si>
  <si>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</si>
  <si>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</si>
  <si>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</si>
  <si>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</si>
  <si>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</si>
  <si>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</si>
  <si>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</si>
  <si>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</si>
  <si>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</si>
  <si>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</si>
  <si>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</si>
  <si>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</si>
  <si>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</si>
  <si>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</si>
  <si>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</si>
  <si>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</si>
  <si>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</si>
  <si>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</si>
  <si>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</si>
  <si>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</si>
  <si>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</si>
  <si>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</si>
  <si>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</si>
  <si>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</si>
  <si>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</si>
  <si>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</si>
  <si>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</si>
  <si>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</si>
  <si>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</si>
  <si>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</si>
  <si>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</si>
  <si>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</si>
  <si>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</si>
  <si>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</si>
  <si>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</si>
  <si>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</si>
  <si>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</si>
  <si>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</si>
  <si>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</si>
  <si>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</si>
  <si>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</si>
  <si>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</si>
  <si>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</si>
  <si>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</si>
  <si>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</si>
  <si>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</si>
  <si>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</si>
  <si>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</si>
  <si>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</si>
  <si>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</si>
  <si>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</si>
  <si>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</si>
  <si>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</si>
  <si>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</si>
  <si>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</si>
  <si>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</si>
  <si>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</si>
  <si>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</si>
  <si>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</si>
  <si>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</si>
  <si>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</si>
  <si>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</si>
  <si>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</si>
  <si>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</si>
  <si>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</si>
  <si>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</si>
  <si>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</si>
  <si>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</si>
  <si>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</si>
  <si>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</si>
  <si>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</si>
  <si>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</si>
  <si>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</si>
  <si>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</si>
  <si>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</si>
  <si>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</si>
  <si>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</si>
  <si>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</si>
  <si>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</si>
  <si>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</si>
  <si>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</si>
  <si>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</si>
  <si>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</si>
  <si>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</si>
  <si>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</si>
  <si>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</si>
  <si>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</si>
  <si>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</si>
  <si>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</si>
  <si>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</si>
  <si>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</si>
  <si>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</si>
  <si>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</si>
  <si>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</si>
  <si>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</si>
  <si>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</si>
  <si>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</si>
  <si>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</si>
  <si>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</si>
  <si>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</si>
  <si>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</si>
  <si>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</si>
  <si>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</si>
  <si>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</si>
  <si>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</si>
  <si>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</si>
  <si>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</si>
  <si>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</si>
  <si>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</si>
  <si>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</si>
  <si>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</si>
  <si>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</si>
  <si>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</si>
  <si>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</si>
  <si>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</si>
  <si>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</si>
  <si>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</si>
  <si>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</si>
  <si>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</si>
  <si>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</si>
  <si>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</si>
  <si>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</si>
  <si>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</si>
  <si>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</si>
  <si>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</si>
  <si>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</si>
  <si>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</si>
  <si>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</si>
  <si>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</si>
  <si>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</si>
  <si>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</si>
  <si>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</si>
  <si>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</si>
  <si>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</si>
  <si>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</si>
  <si>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</si>
  <si>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</si>
  <si>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</si>
  <si>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</si>
  <si>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</si>
  <si>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</si>
  <si>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</si>
  <si>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</si>
  <si>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</si>
  <si>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</si>
  <si>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</si>
  <si>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</si>
  <si>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</si>
  <si>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</si>
  <si>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</si>
  <si>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</si>
  <si>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</si>
  <si>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</si>
  <si>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</si>
  <si>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</si>
  <si>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</si>
  <si>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</si>
  <si>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</si>
  <si>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</si>
  <si>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</si>
  <si>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</si>
  <si>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</si>
  <si>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</si>
  <si>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</si>
  <si>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</si>
  <si>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</si>
  <si>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</si>
  <si>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</si>
  <si>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</si>
  <si>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</si>
  <si>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</si>
  <si>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</si>
  <si>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</si>
  <si>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</si>
  <si>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</si>
  <si>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</si>
  <si>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</si>
  <si>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</si>
  <si>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</si>
  <si>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</si>
  <si>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</si>
  <si>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</si>
  <si>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</si>
  <si>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</si>
  <si>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</si>
  <si>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</si>
  <si>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</si>
  <si>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</si>
  <si>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</si>
  <si>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</si>
  <si>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</si>
  <si>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</si>
  <si>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</si>
  <si>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</si>
  <si>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</si>
  <si>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</si>
  <si>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</si>
  <si>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</si>
  <si>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</si>
  <si>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</si>
  <si>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</si>
  <si>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</si>
  <si>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</si>
  <si>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</si>
  <si>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</si>
  <si>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</si>
  <si>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</si>
  <si>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</si>
  <si>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</si>
  <si>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</si>
  <si>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</si>
  <si>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</si>
  <si>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</si>
  <si>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</si>
  <si>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</si>
  <si>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</si>
  <si>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</si>
  <si>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</si>
  <si>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</si>
  <si>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</si>
  <si>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</si>
  <si>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</si>
  <si>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</si>
  <si>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</si>
  <si>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</si>
  <si>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</si>
  <si>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</si>
  <si>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</si>
  <si>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</si>
  <si>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</si>
  <si>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</si>
  <si>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</si>
  <si>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</si>
  <si>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</si>
  <si>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</si>
  <si>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</si>
  <si>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</si>
  <si>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</si>
  <si>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</si>
  <si>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</si>
  <si>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</si>
  <si>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</si>
  <si>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</si>
  <si>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</si>
  <si>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</si>
  <si>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</si>
  <si>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</si>
  <si>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</si>
  <si>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</si>
  <si>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</si>
  <si>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</si>
  <si>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</si>
  <si>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</si>
  <si>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</si>
  <si>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</si>
  <si>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</si>
  <si>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</si>
  <si>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</si>
  <si>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</si>
  <si>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</si>
  <si>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</si>
  <si>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</si>
  <si>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</si>
  <si>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</si>
  <si>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</si>
  <si>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</si>
  <si>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</si>
  <si>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</si>
  <si>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</si>
  <si>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</si>
  <si>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</si>
  <si>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</si>
  <si>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</si>
  <si>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</si>
  <si>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</si>
  <si>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</si>
  <si>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</si>
  <si>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</si>
  <si>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</si>
  <si>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</si>
  <si>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</si>
  <si>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</si>
  <si>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</si>
  <si>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</si>
  <si>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</si>
  <si>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</si>
  <si>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</si>
  <si>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</si>
  <si>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</si>
  <si>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</si>
  <si>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</si>
  <si>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</si>
  <si>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</si>
  <si>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</si>
  <si>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</si>
  <si>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</si>
  <si>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</si>
  <si>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</si>
  <si>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</si>
  <si>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</si>
  <si>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</si>
  <si>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</si>
  <si>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</si>
  <si>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</si>
  <si>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</si>
  <si>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</si>
  <si>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</si>
  <si>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</si>
  <si>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</si>
  <si>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</si>
  <si>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</si>
  <si>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</si>
  <si>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</si>
  <si>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</si>
  <si>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</si>
  <si>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</si>
  <si>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</si>
  <si>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</si>
  <si>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</si>
  <si>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</si>
  <si>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</si>
  <si>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</si>
  <si>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</si>
  <si>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</si>
  <si>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</si>
  <si>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</si>
  <si>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</si>
  <si>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</si>
  <si>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</si>
  <si>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</si>
  <si>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</si>
  <si>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</si>
  <si>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</si>
  <si>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</si>
  <si>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</si>
  <si>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</si>
  <si>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</si>
  <si>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</si>
  <si>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</si>
  <si>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</si>
  <si>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</si>
  <si>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</si>
  <si>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</si>
  <si>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</si>
  <si>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</si>
  <si>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</si>
  <si>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</si>
  <si>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</si>
  <si>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</si>
  <si>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</si>
  <si>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</si>
  <si>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</si>
  <si>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</si>
  <si>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</si>
  <si>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</si>
  <si>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</si>
  <si>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</si>
  <si>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</si>
  <si>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</si>
  <si>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</si>
  <si>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</si>
  <si>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</si>
  <si>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</si>
  <si>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</si>
  <si>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</si>
  <si>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</si>
  <si>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</si>
  <si>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</si>
  <si>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</si>
  <si>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</si>
  <si>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</si>
  <si>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</si>
  <si>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</si>
  <si>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</si>
  <si>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</si>
  <si>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</si>
  <si>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</si>
  <si>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</si>
  <si>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</si>
  <si>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</si>
  <si>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</si>
  <si>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</si>
  <si>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</si>
  <si>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</si>
  <si>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</si>
  <si>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</si>
  <si>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</si>
  <si>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</si>
  <si>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</si>
  <si>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</si>
  <si>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</si>
  <si>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</si>
  <si>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</si>
  <si>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</si>
  <si>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</si>
  <si>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</si>
  <si>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</si>
  <si>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</si>
  <si>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</si>
  <si>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</si>
  <si>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</si>
  <si>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</si>
  <si>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</si>
  <si>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</si>
  <si>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</si>
  <si>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</si>
  <si>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</si>
  <si>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</si>
  <si>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</si>
  <si>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</si>
  <si>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</si>
  <si>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</si>
  <si>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</si>
  <si>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</si>
  <si>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</si>
  <si>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</si>
  <si>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</si>
  <si>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</si>
  <si>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</si>
  <si>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</si>
  <si>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</si>
  <si>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</si>
  <si>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</si>
  <si>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</si>
  <si>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</si>
  <si>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</si>
  <si>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</si>
  <si>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</si>
  <si>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</si>
  <si>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</si>
  <si>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</si>
  <si>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</si>
  <si>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</si>
  <si>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</si>
  <si>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</si>
  <si>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</si>
  <si>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</si>
  <si>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</si>
  <si>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</si>
  <si>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</si>
  <si>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</si>
  <si>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</si>
  <si>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</si>
  <si>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</si>
  <si>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</si>
  <si>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</si>
  <si>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</si>
  <si>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</si>
  <si>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</si>
  <si>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</si>
  <si>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</si>
  <si>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</si>
  <si>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</si>
  <si>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</si>
  <si>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</si>
  <si>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</si>
  <si>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</si>
  <si>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</si>
  <si>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</si>
  <si>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</si>
  <si>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</si>
  <si>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</si>
  <si>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</si>
  <si>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</si>
  <si>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</si>
  <si>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</si>
  <si>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</si>
  <si>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</si>
  <si>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</si>
  <si>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</si>
  <si>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</si>
  <si>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</si>
  <si>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</si>
  <si>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</si>
  <si>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</si>
  <si>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</si>
  <si>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</si>
  <si>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</si>
  <si>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</si>
  <si>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</si>
  <si>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</si>
  <si>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</si>
  <si>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</si>
  <si>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</si>
  <si>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</si>
  <si>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</si>
  <si>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</si>
  <si>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</si>
  <si>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</si>
  <si>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</si>
  <si>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</si>
  <si>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</si>
  <si>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</si>
  <si>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</si>
  <si>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</si>
  <si>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</si>
  <si>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</si>
  <si>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</si>
  <si>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</si>
  <si>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</si>
  <si>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</si>
  <si>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</si>
  <si>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</si>
  <si>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</si>
  <si>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</si>
  <si>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</si>
  <si>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</si>
  <si>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</si>
  <si>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</si>
  <si>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</si>
  <si>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</si>
  <si>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</si>
  <si>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</si>
  <si>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</si>
  <si>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</si>
  <si>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</si>
  <si>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</si>
  <si>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</si>
  <si>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</si>
  <si>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</si>
  <si>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</si>
  <si>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</si>
  <si>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</si>
  <si>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</si>
  <si>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</si>
  <si>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</si>
  <si>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</si>
  <si>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</si>
  <si>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</si>
  <si>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</si>
  <si>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</si>
  <si>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</si>
  <si>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</si>
  <si>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</si>
  <si>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</si>
  <si>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</si>
  <si>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</si>
  <si>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</si>
  <si>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</si>
  <si>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</si>
  <si>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</si>
  <si>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</si>
  <si>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</si>
  <si>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</si>
  <si>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</si>
  <si>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</si>
  <si>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</si>
  <si>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</si>
  <si>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</si>
  <si>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</si>
  <si>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</si>
  <si>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</si>
  <si>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</si>
  <si>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</si>
  <si>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</si>
  <si>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</si>
  <si>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</si>
  <si>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</si>
  <si>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</si>
  <si>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</si>
  <si>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</si>
  <si>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</si>
  <si>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</si>
  <si>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</si>
  <si>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</si>
  <si>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</si>
  <si>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</si>
  <si>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</si>
  <si>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</si>
  <si>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</si>
  <si>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</si>
  <si>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</si>
  <si>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</si>
  <si>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</si>
  <si>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</si>
  <si>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</si>
  <si>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</si>
  <si>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</si>
  <si>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</si>
  <si>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</si>
  <si>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</si>
  <si>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</si>
  <si>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</si>
  <si>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</si>
  <si>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</si>
  <si>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</si>
  <si>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</si>
  <si>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</si>
  <si>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</si>
  <si>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</si>
  <si>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</si>
  <si>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</si>
  <si>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</si>
  <si>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</si>
  <si>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</si>
  <si>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</si>
  <si>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</si>
  <si>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</si>
  <si>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</si>
  <si>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</si>
  <si>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</si>
  <si>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</si>
  <si>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</si>
  <si>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</si>
  <si>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</si>
  <si>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</si>
  <si>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</si>
  <si>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</si>
  <si>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</si>
  <si>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</si>
  <si>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</si>
  <si>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</si>
  <si>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</si>
  <si>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</si>
  <si>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</si>
  <si>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</si>
  <si>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</si>
  <si>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</si>
  <si>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</si>
  <si>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</si>
  <si>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</si>
  <si>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</si>
  <si>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</si>
  <si>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</si>
  <si>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</si>
  <si>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</si>
  <si>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</si>
  <si>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</si>
  <si>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</si>
  <si>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</si>
  <si>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</si>
  <si>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</si>
  <si>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</si>
  <si>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</si>
  <si>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</si>
  <si>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</si>
  <si>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</si>
  <si>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</si>
  <si>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</si>
  <si>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</si>
  <si>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</si>
  <si>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</si>
  <si>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</si>
  <si>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</si>
  <si>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</si>
  <si>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</si>
  <si>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</si>
  <si>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</si>
  <si>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</si>
  <si>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</si>
  <si>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</si>
  <si>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</si>
  <si>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</si>
  <si>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</si>
  <si>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</si>
  <si>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</si>
  <si>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</si>
  <si>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</si>
  <si>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</si>
  <si>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</si>
  <si>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</si>
  <si>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</si>
  <si>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</si>
  <si>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</si>
  <si>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</si>
  <si>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</si>
  <si>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</si>
  <si>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</si>
  <si>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</si>
  <si>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</si>
  <si>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</si>
  <si>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</si>
  <si>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</si>
  <si>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</si>
  <si>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</si>
  <si>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</si>
  <si>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</si>
  <si>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</si>
  <si>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</si>
  <si>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</si>
  <si>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</si>
  <si>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</si>
  <si>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</si>
  <si>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</si>
  <si>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</si>
  <si>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</si>
  <si>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</si>
  <si>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</si>
  <si>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</si>
  <si>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</si>
  <si>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</si>
  <si>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</si>
  <si>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</si>
  <si>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</si>
  <si>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</si>
  <si>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</si>
  <si>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</si>
  <si>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</si>
  <si>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</si>
  <si>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</si>
  <si>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</si>
  <si>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</si>
  <si>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</si>
  <si>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</si>
  <si>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</si>
  <si>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</si>
  <si>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</si>
  <si>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</si>
  <si>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</si>
  <si>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</si>
  <si>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</si>
  <si>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</si>
  <si>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</si>
  <si>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</si>
  <si>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</si>
  <si>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</si>
  <si>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</si>
  <si>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</si>
  <si>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</si>
  <si>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</si>
  <si>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</si>
  <si>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</si>
  <si>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</si>
  <si>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</si>
  <si>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</si>
  <si>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</si>
  <si>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</si>
  <si>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</si>
  <si>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</si>
  <si>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</si>
  <si>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</si>
  <si>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</si>
  <si>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</si>
  <si>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</si>
  <si>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</si>
  <si>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</si>
  <si>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</si>
  <si>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</si>
  <si>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</si>
  <si>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</si>
  <si>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</si>
  <si>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</si>
  <si>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</si>
  <si>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</si>
  <si>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</si>
  <si>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</si>
  <si>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</si>
  <si>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</si>
  <si>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</si>
  <si>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</si>
  <si>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</si>
  <si>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</si>
  <si>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</si>
  <si>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</si>
  <si>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</si>
  <si>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</si>
  <si>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</si>
  <si>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</si>
  <si>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</si>
  <si>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</si>
  <si>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</si>
  <si>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</si>
  <si>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</si>
  <si>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</si>
  <si>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</si>
  <si>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</si>
  <si>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</si>
  <si>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</si>
  <si>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</si>
  <si>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</si>
  <si>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</si>
  <si>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</si>
  <si>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</si>
  <si>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</si>
  <si>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</si>
  <si>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</si>
  <si>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</si>
  <si>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</si>
  <si>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</si>
  <si>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</si>
  <si>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</si>
  <si>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</si>
  <si>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</si>
  <si>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</si>
  <si>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</si>
  <si>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</si>
  <si>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</si>
  <si>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</si>
  <si>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</si>
  <si>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</si>
  <si>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</si>
  <si>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</si>
  <si>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</si>
  <si>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</si>
  <si>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</si>
  <si>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</si>
  <si>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</si>
  <si>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</si>
  <si>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</si>
  <si>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</si>
  <si>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</si>
  <si>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</si>
  <si>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</si>
  <si>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</si>
  <si>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</si>
  <si>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</si>
  <si>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</si>
  <si>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</si>
  <si>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</si>
  <si>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</si>
  <si>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</si>
  <si>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</si>
  <si>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</si>
  <si>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</si>
  <si>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</si>
  <si>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</si>
  <si>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</si>
  <si>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</si>
  <si>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</si>
  <si>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</si>
  <si>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</si>
  <si>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</si>
  <si>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</si>
  <si>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</si>
  <si>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</si>
  <si>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</si>
  <si>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</si>
  <si>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</si>
  <si>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</si>
  <si>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</si>
  <si>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</si>
  <si>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</si>
  <si>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</si>
  <si>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</si>
  <si>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</si>
  <si>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</si>
  <si>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</si>
  <si>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</si>
  <si>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</si>
  <si>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</si>
  <si>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</si>
  <si>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</si>
  <si>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</si>
  <si>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</si>
  <si>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</si>
  <si>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</si>
  <si>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</si>
  <si>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</si>
  <si>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</si>
  <si>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</si>
  <si>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</si>
  <si>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</si>
  <si>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</si>
  <si>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</si>
  <si>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</si>
  <si>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</si>
  <si>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</si>
  <si>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</si>
  <si>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</si>
  <si>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</si>
  <si>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</si>
  <si>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</si>
  <si>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</si>
  <si>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</si>
  <si>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</si>
  <si>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</si>
  <si>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</si>
  <si>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</si>
  <si>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</si>
  <si>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</si>
  <si>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</si>
  <si>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</si>
  <si>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</si>
  <si>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</si>
  <si>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</si>
  <si>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</si>
  <si>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</si>
  <si>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</si>
  <si>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</si>
  <si>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</si>
  <si>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</si>
  <si>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</si>
  <si>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</si>
  <si>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</si>
  <si>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</si>
  <si>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</si>
  <si>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</si>
  <si>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</si>
  <si>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</si>
  <si>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</si>
  <si>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</si>
  <si>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</si>
  <si>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</si>
  <si>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</si>
  <si>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</si>
  <si>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</si>
  <si>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</si>
  <si>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</si>
  <si>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</si>
  <si>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</si>
  <si>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</si>
  <si>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</si>
  <si>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</si>
  <si>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</si>
  <si>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</si>
  <si>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</si>
  <si>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</si>
  <si>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</si>
  <si>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</si>
  <si>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</si>
  <si>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</si>
  <si>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</si>
  <si>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</si>
  <si>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</si>
  <si>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</si>
  <si>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</si>
  <si>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</si>
  <si>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</si>
  <si>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</si>
  <si>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</si>
  <si>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</si>
  <si>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</si>
  <si>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</si>
  <si>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</si>
  <si>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</si>
  <si>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</si>
  <si>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</si>
  <si>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</si>
  <si>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</si>
  <si>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</si>
  <si>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</si>
  <si>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</si>
  <si>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</si>
  <si>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</si>
  <si>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</si>
  <si>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</si>
  <si>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</si>
  <si>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</si>
  <si>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</si>
  <si>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</si>
  <si>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</si>
  <si>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</si>
  <si>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</si>
  <si>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</si>
  <si>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</si>
  <si>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</si>
  <si>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</si>
  <si>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</si>
  <si>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</si>
  <si>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</si>
  <si>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</si>
  <si>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</si>
  <si>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</si>
  <si>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</si>
  <si>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</si>
  <si>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</si>
  <si>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</si>
  <si>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</si>
  <si>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</si>
  <si>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</si>
  <si>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</si>
  <si>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</si>
  <si>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</si>
  <si>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</si>
  <si>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</si>
  <si>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</si>
  <si>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</si>
  <si>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</si>
  <si>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</si>
  <si>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</si>
  <si>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</si>
  <si>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</si>
  <si>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</si>
  <si>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</si>
  <si>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</si>
  <si>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</si>
  <si>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</si>
  <si>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</si>
  <si>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</si>
  <si>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</si>
  <si>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</si>
  <si>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</si>
  <si>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</si>
  <si>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</si>
  <si>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</si>
  <si>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</si>
  <si>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</si>
  <si>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</si>
  <si>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</si>
  <si>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</si>
  <si>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</si>
  <si>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</si>
  <si>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</si>
  <si>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</si>
  <si>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</si>
  <si>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</si>
  <si>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</si>
  <si>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</si>
  <si>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</si>
  <si>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</si>
  <si>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</si>
  <si>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</si>
  <si>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</si>
  <si>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</si>
  <si>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</si>
  <si>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</si>
  <si>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</si>
  <si>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</si>
  <si>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</si>
  <si>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</si>
  <si>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</si>
  <si>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</si>
  <si>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</si>
  <si>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</si>
  <si>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</si>
  <si>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</si>
  <si>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</si>
  <si>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</si>
  <si>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</si>
  <si>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</si>
  <si>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</si>
  <si>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</si>
  <si>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</si>
  <si>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</si>
  <si>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</si>
  <si>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</si>
  <si>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</si>
  <si>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</si>
  <si>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</si>
  <si>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</si>
  <si>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</si>
  <si>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</si>
  <si>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</si>
  <si>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</si>
  <si>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</si>
  <si>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</si>
  <si>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</si>
  <si>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</si>
  <si>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</si>
  <si>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</si>
  <si>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</si>
  <si>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</si>
  <si>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</si>
  <si>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</si>
  <si>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</si>
  <si>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</si>
  <si>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</si>
  <si>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</si>
  <si>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</si>
  <si>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</si>
  <si>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</si>
  <si>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</si>
  <si>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</si>
  <si>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</si>
  <si>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</si>
  <si>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</si>
  <si>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</si>
  <si>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</si>
  <si>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</si>
  <si>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</si>
  <si>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</si>
  <si>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</si>
  <si>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</si>
  <si>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</si>
  <si>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</si>
  <si>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</si>
  <si>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</si>
  <si>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</si>
  <si>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</si>
  <si>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</si>
  <si>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</si>
  <si>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</si>
  <si>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</si>
  <si>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</si>
  <si>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</si>
  <si>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</si>
  <si>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</si>
  <si>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</si>
  <si>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</si>
  <si>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</si>
  <si>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</si>
  <si>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</si>
  <si>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</si>
  <si>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</si>
  <si>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</si>
  <si>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</si>
  <si>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</si>
  <si>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</si>
  <si>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</si>
  <si>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</si>
  <si>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</si>
  <si>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</si>
  <si>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</si>
  <si>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</si>
  <si>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</si>
  <si>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</si>
  <si>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</si>
  <si>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</si>
  <si>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</si>
  <si>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</si>
  <si>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</si>
  <si>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</si>
  <si>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</si>
  <si>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</si>
  <si>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</si>
  <si>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</si>
  <si>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</si>
  <si>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</si>
  <si>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</si>
  <si>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</si>
  <si>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</si>
  <si>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</si>
  <si>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</si>
  <si>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</si>
  <si>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</si>
  <si>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</si>
  <si>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</si>
  <si>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</si>
  <si>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</si>
  <si>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</si>
  <si>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</si>
  <si>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</si>
  <si>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</si>
  <si>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</si>
  <si>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</si>
  <si>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</si>
  <si>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</si>
  <si>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</si>
  <si>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</si>
  <si>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</si>
  <si>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</si>
  <si>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</si>
  <si>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</si>
  <si>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</si>
  <si>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</si>
  <si>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</si>
  <si>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</si>
  <si>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</si>
  <si>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</si>
  <si>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</si>
  <si>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</si>
  <si>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</si>
  <si>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</si>
  <si>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</si>
  <si>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</si>
  <si>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</si>
  <si>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</si>
  <si>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</si>
  <si>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</si>
  <si>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</si>
  <si>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</si>
  <si>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</si>
  <si>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</si>
  <si>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</si>
  <si>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</si>
  <si>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</si>
  <si>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</si>
  <si>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</si>
  <si>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</si>
  <si>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</si>
  <si>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</si>
  <si>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</si>
  <si>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</si>
  <si>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</si>
  <si>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</si>
  <si>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</si>
  <si>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</si>
  <si>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</si>
  <si>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</si>
  <si>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</si>
  <si>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</si>
  <si>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</si>
  <si>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</si>
  <si>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</si>
  <si>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</si>
  <si>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</si>
  <si>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</si>
  <si>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</si>
  <si>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</si>
  <si>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</si>
  <si>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</si>
  <si>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</si>
  <si>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</si>
  <si>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</si>
  <si>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</si>
  <si>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</si>
  <si>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</si>
  <si>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</si>
  <si>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</si>
  <si>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</si>
  <si>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</si>
  <si>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</si>
  <si>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</si>
  <si>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</si>
  <si>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</si>
  <si>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</si>
  <si>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</si>
  <si>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</si>
  <si>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</si>
  <si>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</si>
  <si>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</si>
  <si>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</si>
  <si>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</si>
  <si>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</si>
  <si>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</si>
  <si>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</si>
  <si>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</si>
  <si>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</si>
  <si>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</si>
  <si>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</si>
  <si>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</si>
  <si>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</si>
  <si>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</si>
  <si>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</si>
  <si>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</si>
  <si>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</si>
  <si>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</si>
  <si>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</si>
  <si>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</si>
  <si>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</si>
  <si>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</si>
  <si>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</si>
  <si>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</si>
  <si>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</si>
  <si>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</si>
  <si>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</si>
  <si>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</si>
  <si>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</si>
  <si>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</si>
  <si>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</si>
  <si>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</si>
  <si>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</si>
  <si>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</si>
  <si>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</si>
  <si>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</si>
  <si>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</si>
  <si>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</si>
  <si>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</si>
  <si>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</si>
  <si>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</si>
  <si>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</si>
  <si>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</si>
  <si>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</si>
  <si>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</si>
  <si>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</si>
  <si>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</si>
  <si>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</si>
  <si>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</si>
  <si>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</si>
  <si>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</si>
  <si>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</si>
  <si>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</si>
  <si>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</si>
  <si>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</si>
  <si>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</si>
  <si>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</si>
  <si>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</si>
  <si>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</si>
  <si>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</si>
  <si>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</si>
  <si>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</si>
  <si>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</si>
  <si>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</si>
  <si>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</si>
  <si>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</si>
  <si>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</si>
  <si>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</si>
  <si>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</si>
  <si>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</si>
  <si>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</si>
  <si>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</si>
  <si>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</si>
  <si>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</si>
  <si>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</si>
  <si>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</si>
  <si>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</si>
  <si>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</si>
  <si>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</si>
  <si>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</si>
  <si>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</si>
  <si>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</si>
  <si>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</si>
  <si>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</si>
  <si>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</si>
  <si>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</si>
  <si>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</si>
  <si>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</si>
  <si>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</si>
  <si>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</si>
  <si>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</si>
  <si>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</si>
  <si>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</si>
  <si>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</si>
  <si>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</si>
  <si>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</si>
  <si>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</si>
  <si>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</si>
  <si>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</si>
  <si>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</si>
  <si>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</si>
  <si>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</si>
  <si>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</si>
  <si>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</si>
  <si>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</si>
  <si>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</si>
  <si>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</si>
  <si>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</si>
  <si>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</si>
  <si>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</si>
  <si>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</si>
  <si>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</si>
  <si>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</si>
  <si>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</si>
  <si>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</si>
  <si>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</si>
  <si>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</si>
  <si>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</si>
  <si>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</si>
  <si>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</si>
  <si>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</si>
  <si>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</si>
  <si>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</si>
  <si>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</si>
  <si>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</si>
  <si>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</si>
  <si>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</si>
  <si>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</si>
  <si>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</si>
  <si>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</si>
  <si>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</si>
  <si>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</si>
  <si>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</si>
  <si>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</si>
  <si>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</si>
  <si>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</si>
  <si>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</si>
  <si>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</si>
  <si>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</si>
  <si>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</si>
  <si>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</si>
  <si>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</si>
  <si>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</si>
  <si>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</si>
  <si>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</si>
  <si>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</si>
  <si>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</si>
  <si>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</si>
  <si>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</si>
  <si>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</si>
  <si>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</si>
  <si>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</si>
  <si>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</si>
  <si>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</si>
  <si>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</si>
  <si>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</si>
  <si>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</si>
  <si>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</si>
  <si>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</si>
  <si>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</si>
  <si>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</si>
  <si>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</si>
  <si>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</si>
  <si>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</si>
  <si>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</si>
  <si>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</si>
  <si>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</si>
  <si>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</si>
  <si>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</si>
  <si>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</si>
  <si>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</si>
  <si>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</si>
  <si>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</si>
  <si>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</si>
  <si>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</si>
  <si>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</si>
  <si>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</si>
  <si>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</si>
  <si>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</si>
  <si>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</si>
  <si>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</si>
  <si>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</si>
  <si>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</si>
  <si>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</si>
  <si>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</si>
  <si>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</si>
  <si>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</si>
  <si>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</si>
  <si>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</si>
  <si>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</si>
  <si>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</si>
  <si>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</si>
  <si>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</si>
  <si>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</si>
  <si>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</si>
  <si>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</si>
  <si>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</si>
  <si>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</si>
  <si>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</si>
  <si>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</si>
  <si>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</si>
  <si>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</si>
  <si>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</si>
  <si>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</si>
  <si>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</si>
  <si>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</si>
  <si>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</si>
  <si>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</si>
  <si>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</si>
  <si>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</si>
  <si>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</si>
  <si>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</si>
  <si>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</si>
  <si>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</si>
  <si>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</si>
  <si>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</si>
  <si>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</si>
  <si>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</si>
  <si>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</si>
  <si>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</si>
  <si>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</si>
  <si>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</si>
  <si>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</si>
  <si>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</si>
  <si>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</si>
  <si>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</si>
  <si>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</si>
  <si>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</si>
  <si>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</si>
  <si>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</si>
  <si>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</si>
  <si>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</si>
  <si>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</si>
  <si>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</si>
  <si>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</si>
  <si>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</si>
  <si>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</si>
  <si>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</si>
  <si>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</si>
  <si>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</si>
  <si>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</si>
  <si>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</si>
  <si>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</si>
  <si>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</si>
  <si>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</si>
  <si>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</si>
  <si>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</si>
  <si>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</si>
  <si>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</si>
  <si>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</si>
  <si>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</si>
  <si>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</si>
  <si>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</si>
  <si>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</si>
  <si>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</si>
  <si>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</si>
  <si>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</si>
  <si>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</si>
  <si>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</si>
  <si>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</si>
  <si>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</si>
  <si>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</si>
  <si>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</si>
  <si>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</si>
  <si>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</si>
  <si>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</si>
  <si>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</si>
  <si>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</si>
  <si>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</si>
  <si>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</si>
  <si>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</si>
  <si>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</si>
  <si>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</si>
  <si>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</si>
  <si>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</si>
  <si>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</si>
  <si>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</si>
  <si>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</si>
  <si>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</si>
  <si>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</si>
  <si>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</si>
  <si>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</si>
  <si>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</si>
  <si>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</si>
  <si>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</si>
  <si>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</si>
  <si>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</si>
  <si>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</si>
  <si>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</si>
  <si>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</si>
  <si>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</si>
  <si>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</si>
  <si>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</si>
  <si>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</si>
  <si>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</si>
  <si>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</si>
  <si>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</si>
  <si>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</si>
  <si>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</si>
  <si>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</si>
  <si>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</si>
  <si>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</si>
  <si>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</si>
  <si>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</si>
  <si>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</si>
  <si>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</si>
  <si>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</si>
  <si>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</si>
  <si>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</si>
  <si>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</si>
  <si>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</si>
  <si>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</si>
  <si>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</si>
  <si>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</si>
  <si>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</si>
  <si>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</si>
  <si>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</si>
  <si>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</si>
  <si>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</si>
  <si>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</si>
  <si>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</si>
  <si>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</si>
  <si>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</si>
  <si>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</si>
  <si>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</si>
  <si>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</si>
  <si>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</si>
  <si>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</si>
  <si>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</si>
  <si>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</si>
  <si>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</si>
  <si>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</si>
  <si>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</si>
  <si>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</si>
  <si>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</si>
  <si>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</si>
  <si>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</si>
  <si>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</si>
  <si>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</si>
  <si>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</si>
  <si>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</si>
  <si>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</si>
  <si>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</si>
  <si>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</si>
  <si>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</si>
  <si>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</si>
  <si>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</si>
  <si>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</si>
  <si>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</si>
  <si>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</si>
  <si>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</si>
  <si>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</si>
  <si>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</si>
  <si>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</si>
  <si>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</si>
  <si>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</si>
  <si>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</si>
  <si>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</si>
  <si>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</si>
  <si>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</si>
  <si>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</si>
  <si>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</si>
  <si>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</si>
  <si>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</si>
  <si>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</si>
  <si>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</si>
  <si>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</si>
  <si>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</si>
  <si>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</si>
  <si>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</si>
  <si>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</si>
  <si>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</si>
  <si>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</si>
  <si>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</si>
  <si>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</si>
  <si>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</si>
  <si>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</si>
  <si>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</si>
  <si>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</si>
  <si>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</si>
  <si>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</si>
  <si>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</si>
  <si>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</si>
  <si>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</si>
  <si>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</si>
  <si>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</si>
  <si>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</si>
  <si>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</si>
  <si>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</si>
  <si>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</si>
  <si>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</si>
  <si>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</si>
  <si>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</si>
  <si>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</si>
  <si>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</si>
  <si>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</si>
  <si>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</si>
  <si>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</si>
  <si>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</si>
  <si>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</si>
  <si>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</si>
  <si>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</si>
  <si>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</si>
  <si>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</si>
  <si>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</si>
  <si>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</si>
  <si>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</si>
  <si>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</si>
  <si>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</si>
  <si>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</si>
  <si>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</si>
  <si>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</si>
  <si>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</si>
  <si>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</si>
  <si>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</si>
  <si>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</si>
  <si>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</si>
  <si>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</si>
  <si>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</si>
  <si>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</si>
  <si>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</si>
  <si>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</si>
  <si>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</si>
  <si>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</si>
  <si>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</si>
  <si>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</si>
  <si>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</si>
  <si>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</si>
  <si>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</si>
  <si>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</si>
  <si>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</si>
  <si>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</si>
  <si>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</si>
  <si>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</si>
  <si>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</si>
  <si>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</si>
  <si>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</si>
  <si>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</si>
  <si>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</si>
  <si>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</si>
  <si>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</si>
  <si>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</si>
  <si>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</si>
  <si>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</si>
  <si>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</si>
  <si>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</si>
  <si>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</si>
  <si>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</si>
  <si>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</si>
  <si>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</si>
  <si>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</si>
  <si>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</si>
  <si>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</si>
  <si>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</si>
  <si>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</si>
  <si>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</si>
  <si>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</si>
  <si>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</si>
  <si>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</si>
  <si>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</si>
  <si>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</si>
  <si>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</si>
  <si>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</si>
  <si>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</si>
  <si>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</si>
  <si>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</si>
  <si>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</si>
  <si>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</si>
  <si>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</si>
  <si>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</si>
  <si>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</si>
  <si>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</si>
  <si>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</si>
  <si>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</si>
  <si>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</si>
  <si>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</si>
  <si>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</si>
  <si>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</si>
  <si>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</si>
  <si>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</si>
  <si>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</si>
  <si>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</si>
  <si>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</si>
  <si>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</si>
  <si>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</si>
  <si>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</si>
  <si>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</si>
  <si>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</si>
  <si>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</si>
  <si>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</si>
  <si>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</si>
  <si>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</si>
  <si>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</si>
  <si>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</si>
  <si>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</si>
  <si>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</si>
  <si>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</si>
  <si>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</si>
  <si>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</si>
  <si>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</si>
  <si>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</si>
  <si>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</si>
  <si>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</si>
  <si>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</si>
  <si>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</si>
  <si>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</si>
  <si>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</si>
  <si>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</si>
  <si>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</si>
  <si>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</si>
  <si>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</si>
  <si>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</si>
  <si>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</si>
  <si>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</si>
  <si>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</si>
  <si>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</si>
  <si>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</si>
  <si>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</si>
  <si>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</si>
  <si>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</si>
  <si>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</si>
  <si>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</si>
  <si>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</si>
  <si>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</si>
  <si>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</si>
  <si>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</si>
  <si>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</si>
  <si>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</si>
  <si>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</si>
  <si>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</si>
  <si>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</si>
  <si>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</si>
  <si>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</si>
  <si>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</si>
  <si>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</si>
  <si>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</si>
  <si>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</si>
  <si>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</si>
  <si>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</si>
  <si>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</si>
  <si>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</si>
  <si>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</si>
  <si>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</si>
  <si>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</si>
  <si>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</si>
  <si>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</si>
  <si>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</si>
  <si>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</si>
  <si>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</si>
  <si>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</si>
  <si>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</si>
  <si>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</si>
  <si>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</si>
  <si>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</si>
  <si>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</si>
  <si>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</si>
  <si>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</si>
  <si>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</si>
  <si>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</si>
  <si>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</si>
  <si>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</si>
  <si>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</si>
  <si>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</si>
  <si>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</si>
  <si>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</si>
  <si>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</si>
  <si>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</si>
  <si>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</si>
  <si>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</si>
  <si>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</si>
  <si>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</si>
  <si>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</si>
  <si>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</si>
  <si>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</si>
  <si>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</si>
  <si>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</si>
  <si>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</si>
  <si>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</si>
  <si>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</si>
  <si>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</si>
  <si>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</si>
  <si>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</si>
  <si>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</si>
  <si>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</si>
  <si>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</si>
  <si>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</si>
  <si>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</si>
  <si>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</si>
  <si>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</si>
  <si>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</si>
  <si>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</si>
  <si>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</si>
  <si>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</si>
  <si>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</si>
  <si>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</si>
  <si>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</si>
  <si>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</si>
  <si>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</si>
  <si>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</si>
  <si>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</si>
  <si>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</si>
  <si>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</si>
  <si>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</si>
  <si>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</si>
  <si>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</si>
  <si>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</si>
  <si>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</si>
  <si>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</si>
  <si>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</si>
  <si>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</si>
  <si>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</si>
  <si>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</si>
  <si>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</si>
  <si>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</si>
  <si>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</si>
  <si>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</si>
  <si>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</si>
  <si>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</si>
  <si>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</si>
  <si>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</si>
  <si>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</si>
  <si>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</si>
  <si>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</si>
  <si>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</si>
  <si>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</si>
  <si>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</si>
  <si>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</si>
  <si>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</si>
  <si>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</si>
  <si>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</si>
  <si>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</si>
  <si>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</si>
  <si>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</si>
  <si>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</si>
  <si>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</si>
  <si>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</si>
  <si>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</si>
  <si>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</si>
  <si>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</si>
  <si>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</si>
  <si>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</si>
  <si>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</si>
  <si>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</si>
  <si>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</si>
  <si>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</si>
  <si>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</si>
  <si>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</si>
  <si>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</si>
  <si>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</si>
  <si>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</si>
  <si>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</si>
  <si>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</si>
  <si>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</si>
  <si>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</si>
  <si>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</si>
  <si>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</si>
  <si>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</si>
  <si>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</si>
  <si>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</si>
  <si>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</si>
  <si>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</si>
  <si>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</si>
  <si>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</si>
  <si>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</si>
  <si>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</si>
  <si>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</si>
  <si>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</si>
  <si>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</si>
  <si>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</si>
  <si>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</si>
  <si>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</si>
  <si>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</si>
  <si>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</si>
  <si>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</si>
  <si>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</si>
  <si>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</si>
  <si>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</si>
  <si>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</si>
  <si>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</si>
  <si>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</si>
  <si>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</si>
  <si>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</si>
  <si>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</si>
  <si>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</si>
  <si>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</si>
  <si>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</si>
  <si>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</si>
  <si>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</si>
  <si>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</si>
  <si>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</si>
  <si>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</si>
  <si>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</si>
  <si>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</si>
  <si>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</si>
  <si>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</si>
  <si>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</si>
  <si>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</si>
  <si>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</si>
  <si>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</si>
  <si>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</si>
  <si>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</si>
  <si>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</si>
  <si>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</si>
  <si>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</si>
  <si>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</si>
  <si>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</si>
  <si>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</si>
  <si>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</si>
  <si>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</si>
  <si>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</si>
  <si>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</si>
  <si>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</si>
  <si>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</si>
  <si>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</si>
  <si>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</si>
  <si>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</si>
  <si>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</si>
  <si>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</si>
  <si>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</si>
  <si>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</si>
  <si>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</si>
  <si>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</si>
  <si>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</si>
  <si>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</si>
  <si>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</si>
  <si>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</si>
  <si>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</si>
  <si>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</si>
  <si>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</si>
  <si>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</si>
  <si>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</si>
  <si>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</si>
  <si>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</si>
  <si>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</si>
  <si>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</si>
  <si>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</si>
  <si>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</si>
  <si>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</si>
  <si>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</si>
  <si>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</si>
  <si>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</si>
  <si>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</si>
  <si>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</si>
  <si>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</si>
  <si>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</si>
  <si>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</si>
  <si>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</si>
  <si>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</si>
  <si>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</si>
  <si>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</si>
  <si>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</si>
  <si>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</si>
  <si>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</si>
  <si>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</si>
  <si>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</si>
  <si>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</si>
  <si>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</si>
  <si>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</si>
  <si>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</si>
  <si>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</si>
  <si>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</si>
  <si>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</si>
  <si>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</si>
  <si>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</si>
  <si>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</si>
  <si>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</si>
  <si>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</si>
  <si>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</si>
  <si>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</si>
  <si>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</si>
  <si>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</si>
  <si>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</si>
  <si>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</si>
  <si>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</si>
  <si>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</si>
  <si>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</si>
  <si>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</si>
  <si>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</si>
  <si>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</si>
  <si>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</si>
  <si>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</si>
  <si>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</si>
  <si>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</si>
  <si>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</si>
  <si>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</si>
  <si>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</si>
  <si>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</si>
  <si>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</si>
  <si>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</si>
  <si>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</si>
  <si>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</si>
  <si>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</si>
  <si>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</si>
  <si>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</si>
  <si>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</si>
  <si>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</si>
  <si>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</si>
  <si>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</si>
  <si>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</si>
  <si>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</si>
  <si>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</si>
  <si>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</si>
  <si>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</si>
  <si>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</si>
  <si>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</si>
  <si>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</si>
  <si>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</si>
  <si>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</si>
  <si>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</si>
  <si>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</si>
  <si>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</si>
  <si>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</si>
  <si>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</si>
  <si>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</si>
  <si>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</si>
  <si>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</si>
  <si>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</si>
  <si>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</si>
  <si>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</si>
  <si>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</si>
  <si>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</si>
  <si>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</si>
  <si>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</si>
  <si>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</si>
  <si>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</si>
  <si>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</si>
  <si>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</si>
  <si>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</si>
  <si>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</si>
  <si>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</si>
  <si>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</si>
  <si>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</si>
  <si>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</si>
  <si>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</si>
  <si>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</si>
  <si>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</si>
  <si>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</si>
  <si>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</si>
  <si>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</si>
  <si>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</si>
  <si>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</si>
  <si>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</si>
  <si>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</si>
  <si>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</si>
  <si>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</si>
  <si>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</si>
  <si>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</si>
  <si>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</si>
  <si>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</si>
  <si>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</si>
  <si>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</si>
  <si>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</si>
  <si>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</si>
  <si>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</si>
  <si>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</si>
  <si>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</si>
  <si>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</si>
  <si>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</si>
  <si>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</si>
  <si>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</si>
  <si>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</si>
  <si>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</si>
  <si>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</si>
  <si>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</si>
  <si>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</si>
  <si>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</si>
  <si>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</si>
  <si>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</si>
  <si>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</si>
  <si>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</si>
  <si>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</si>
  <si>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</si>
  <si>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</si>
  <si>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</si>
  <si>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</si>
  <si>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</si>
  <si>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</si>
  <si>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</si>
  <si>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</si>
  <si>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</si>
  <si>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</si>
  <si>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</si>
  <si>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</si>
  <si>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</si>
  <si>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</si>
  <si>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</si>
  <si>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</si>
  <si>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</si>
  <si>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</si>
  <si>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</si>
  <si>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</si>
  <si>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</si>
  <si>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</si>
  <si>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</si>
  <si>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</si>
  <si>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</si>
  <si>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</si>
  <si>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</si>
  <si>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</si>
  <si>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</si>
  <si>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</si>
  <si>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</si>
  <si>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</si>
  <si>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</si>
  <si>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</si>
  <si>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</si>
  <si>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</si>
  <si>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</si>
  <si>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</si>
  <si>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</si>
  <si>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</si>
  <si>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</si>
  <si>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</si>
  <si>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</si>
  <si>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</si>
  <si>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</si>
  <si>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</si>
  <si>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</si>
  <si>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</si>
  <si>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</si>
  <si>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</si>
  <si>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</si>
  <si>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</si>
  <si>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</si>
  <si>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</si>
  <si>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</si>
  <si>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</si>
  <si>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</si>
  <si>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</si>
  <si>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</si>
  <si>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</si>
  <si>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</si>
  <si>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</si>
  <si>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</si>
  <si>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</si>
  <si>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</si>
  <si>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</si>
  <si>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</si>
  <si>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</si>
  <si>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</si>
  <si>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</si>
  <si>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</si>
  <si>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</si>
  <si>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</si>
  <si>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</si>
  <si>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</si>
  <si>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</si>
  <si>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</si>
  <si>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</si>
  <si>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</si>
  <si>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</si>
  <si>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</si>
  <si>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</si>
  <si>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</si>
  <si>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</si>
  <si>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</si>
  <si>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</si>
  <si>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</si>
  <si>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</si>
  <si>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</si>
  <si>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</si>
  <si>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</si>
  <si>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</si>
  <si>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</si>
  <si>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</si>
  <si>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</si>
  <si>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</si>
  <si>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</si>
  <si>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</si>
  <si>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</si>
  <si>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</si>
  <si>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</si>
  <si>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</si>
  <si>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</si>
  <si>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</si>
  <si>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</si>
  <si>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</si>
  <si>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</si>
  <si>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</si>
  <si>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</si>
  <si>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</si>
  <si>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</si>
  <si>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</si>
  <si>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</si>
  <si>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</si>
  <si>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</si>
  <si>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</si>
  <si>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</si>
  <si>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</si>
  <si>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</si>
  <si>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</si>
  <si>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</si>
  <si>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</si>
  <si>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</si>
  <si>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</si>
  <si>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</si>
  <si>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</si>
  <si>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</si>
  <si>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</si>
  <si>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</si>
  <si>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</si>
  <si>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</si>
  <si>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</si>
  <si>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</si>
  <si>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</si>
  <si>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</si>
  <si>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</si>
  <si>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</si>
  <si>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</si>
  <si>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</si>
  <si>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</si>
  <si>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</si>
  <si>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</si>
  <si>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</si>
  <si>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</si>
  <si>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</si>
  <si>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</si>
  <si>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</si>
  <si>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</si>
  <si>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</si>
  <si>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</si>
  <si>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</si>
  <si>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</si>
  <si>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</si>
  <si>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</si>
  <si>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</si>
  <si>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</si>
  <si>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</si>
  <si>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</si>
  <si>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</si>
  <si>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</si>
  <si>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</si>
  <si>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</si>
  <si>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</si>
  <si>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</si>
  <si>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</si>
  <si>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</si>
  <si>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</si>
  <si>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</si>
  <si>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</si>
  <si>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</si>
  <si>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</si>
  <si>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</si>
  <si>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</si>
  <si>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</si>
  <si>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</si>
  <si>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</si>
  <si>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</si>
  <si>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</si>
  <si>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</si>
  <si>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</si>
  <si>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</si>
  <si>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</si>
  <si>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</si>
  <si>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</si>
  <si>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</si>
  <si>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</si>
  <si>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</si>
  <si>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</si>
  <si>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</si>
  <si>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</si>
  <si>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</si>
  <si>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</si>
  <si>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</si>
  <si>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</si>
  <si>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</si>
  <si>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</si>
  <si>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</si>
  <si>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</si>
  <si>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</si>
  <si>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</si>
  <si>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</si>
  <si>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</si>
  <si>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</si>
  <si>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</si>
  <si>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</si>
  <si>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</si>
  <si>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</si>
  <si>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</si>
  <si>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</si>
  <si>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</si>
  <si>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</si>
  <si>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</si>
  <si>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</si>
  <si>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</si>
  <si>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</si>
  <si>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</si>
  <si>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</si>
  <si>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</si>
  <si>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</si>
  <si>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</si>
  <si>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</si>
  <si>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</si>
  <si>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</si>
  <si>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</si>
  <si>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</si>
  <si>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</si>
  <si>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</si>
  <si>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</si>
  <si>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</si>
  <si>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</si>
  <si>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</si>
  <si>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</si>
  <si>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</si>
  <si>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</si>
  <si>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</si>
  <si>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</si>
  <si>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</si>
  <si>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</si>
  <si>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</si>
  <si>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</si>
  <si>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</si>
  <si>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</si>
  <si>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</si>
  <si>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</si>
  <si>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</si>
  <si>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</si>
  <si>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</si>
  <si>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</si>
  <si>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</si>
  <si>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</si>
  <si>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</si>
  <si>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</si>
  <si>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</si>
  <si>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</si>
  <si>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</si>
  <si>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</si>
  <si>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</si>
  <si>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</si>
  <si>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</si>
  <si>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</si>
  <si>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</si>
  <si>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</si>
  <si>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</si>
  <si>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</si>
  <si>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</si>
  <si>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</si>
  <si>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</si>
  <si>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</si>
  <si>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</si>
  <si>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</si>
  <si>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</si>
  <si>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</si>
  <si>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</si>
  <si>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</si>
  <si>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</si>
  <si>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</si>
  <si>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</si>
  <si>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</si>
  <si>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</si>
  <si>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</si>
  <si>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</si>
  <si>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</si>
  <si>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</si>
  <si>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</si>
  <si>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</si>
  <si>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</si>
  <si>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</si>
  <si>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</si>
  <si>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</si>
  <si>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</si>
  <si>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</si>
  <si>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</si>
  <si>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</si>
  <si>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</si>
  <si>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</si>
  <si>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</si>
  <si>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</si>
  <si>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</si>
  <si>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</si>
  <si>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</si>
  <si>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</si>
  <si>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</si>
  <si>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</si>
  <si>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</si>
  <si>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</si>
  <si>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</si>
  <si>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</si>
  <si>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</si>
  <si>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</si>
  <si>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</si>
  <si>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</si>
  <si>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</si>
  <si>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</si>
  <si>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</si>
  <si>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</si>
  <si>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</si>
  <si>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</si>
  <si>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</si>
  <si>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</si>
  <si>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</si>
  <si>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</si>
  <si>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</si>
  <si>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</si>
  <si>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</si>
  <si>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</si>
  <si>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</si>
  <si>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</si>
  <si>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</si>
  <si>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</si>
  <si>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</si>
  <si>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</si>
  <si>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</si>
  <si>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</si>
  <si>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</si>
  <si>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</si>
  <si>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</si>
  <si>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</si>
  <si>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</si>
  <si>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</si>
  <si>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</si>
  <si>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</si>
  <si>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</si>
  <si>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</si>
  <si>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</si>
  <si>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</si>
  <si>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</si>
  <si>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</si>
  <si>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</si>
  <si>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</si>
  <si>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</si>
  <si>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</si>
  <si>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</si>
  <si>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</si>
  <si>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</si>
  <si>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</si>
  <si>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</si>
  <si>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</si>
  <si>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</si>
  <si>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</si>
  <si>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</si>
  <si>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</si>
  <si>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</si>
  <si>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</si>
  <si>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</si>
  <si>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</si>
  <si>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</si>
  <si>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</si>
  <si>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</si>
  <si>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</si>
  <si>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</si>
  <si>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</si>
  <si>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</si>
  <si>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</si>
  <si>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</si>
  <si>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</si>
  <si>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</si>
  <si>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</si>
  <si>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</si>
  <si>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</si>
  <si>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</si>
  <si>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</si>
  <si>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</si>
  <si>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</si>
  <si>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</si>
  <si>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</si>
  <si>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</si>
  <si>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</si>
  <si>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</si>
  <si>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</si>
  <si>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</si>
  <si>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</si>
  <si>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</si>
  <si>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</si>
  <si>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</si>
  <si>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</si>
  <si>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</si>
  <si>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</si>
  <si>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</si>
  <si>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</si>
  <si>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</si>
  <si>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</si>
  <si>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</si>
  <si>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</si>
  <si>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</si>
  <si>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</si>
  <si>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</si>
  <si>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</si>
  <si>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</si>
  <si>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</si>
  <si>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</si>
  <si>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</si>
  <si>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</si>
  <si>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</si>
  <si>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</si>
  <si>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</si>
  <si>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</si>
  <si>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</si>
  <si>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</si>
  <si>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</si>
  <si>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</si>
  <si>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</si>
  <si>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</si>
  <si>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</si>
  <si>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</si>
  <si>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</si>
  <si>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</si>
  <si>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</si>
  <si>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</si>
  <si>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</si>
  <si>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</si>
  <si>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</si>
  <si>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</si>
  <si>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</si>
  <si>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</si>
  <si>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</si>
  <si>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</si>
  <si>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</si>
  <si>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</si>
  <si>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</si>
  <si>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</si>
  <si>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</si>
  <si>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</si>
  <si>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</si>
  <si>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</si>
  <si>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</si>
  <si>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</si>
  <si>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</si>
  <si>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</si>
  <si>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</si>
  <si>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</si>
  <si>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</si>
  <si>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</si>
  <si>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</si>
  <si>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</si>
  <si>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</si>
  <si>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</si>
  <si>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</si>
  <si>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</si>
  <si>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</si>
  <si>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</si>
  <si>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</si>
  <si>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</si>
  <si>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</si>
  <si>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</si>
  <si>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</si>
  <si>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</si>
  <si>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</si>
  <si>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</si>
  <si>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</si>
  <si>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</si>
  <si>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</si>
  <si>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</si>
  <si>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</si>
  <si>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</si>
  <si>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</si>
  <si>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</si>
  <si>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</si>
  <si>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</si>
  <si>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</si>
  <si>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</si>
  <si>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</si>
  <si>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</si>
  <si>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</si>
  <si>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</si>
  <si>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</si>
  <si>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</si>
  <si>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</si>
  <si>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</si>
  <si>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</si>
  <si>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</si>
  <si>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</si>
  <si>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</si>
  <si>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</si>
  <si>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</si>
  <si>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</si>
  <si>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</si>
  <si>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</si>
  <si>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</si>
  <si>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</si>
  <si>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</si>
  <si>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</si>
  <si>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</si>
  <si>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</si>
  <si>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</si>
  <si>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</si>
  <si>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</si>
  <si>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</si>
  <si>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</si>
  <si>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</si>
  <si>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</si>
  <si>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</si>
  <si>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</si>
  <si>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</si>
  <si>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</si>
  <si>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</si>
  <si>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</si>
  <si>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</si>
  <si>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</si>
  <si>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</si>
  <si>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</si>
  <si>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</si>
  <si>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</si>
  <si>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</si>
  <si>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</si>
  <si>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</si>
  <si>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</si>
  <si>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</si>
  <si>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</si>
  <si>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</si>
  <si>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</si>
  <si>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</si>
  <si>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</si>
  <si>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</si>
  <si>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</si>
  <si>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</si>
  <si>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</si>
  <si>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</si>
  <si>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</si>
  <si>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</si>
  <si>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</si>
  <si>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</si>
  <si>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</si>
  <si>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</si>
  <si>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</si>
  <si>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</si>
  <si>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</si>
  <si>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</si>
  <si>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</si>
  <si>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</si>
  <si>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</si>
  <si>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</si>
  <si>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</si>
  <si>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</si>
  <si>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</si>
  <si>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</si>
  <si>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</si>
  <si>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</si>
  <si>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</si>
  <si>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</si>
  <si>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</si>
  <si>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</si>
  <si>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</si>
  <si>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</si>
  <si>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</si>
  <si>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</si>
  <si>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</si>
  <si>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</si>
  <si>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</si>
  <si>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</si>
  <si>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</si>
  <si>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</si>
  <si>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</si>
  <si>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</si>
  <si>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</si>
  <si>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</si>
  <si>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</si>
  <si>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</si>
  <si>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</si>
  <si>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</si>
  <si>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</si>
  <si>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</si>
  <si>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</si>
  <si>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</si>
  <si>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</si>
  <si>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</si>
  <si>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</si>
  <si>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</si>
  <si>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</si>
  <si>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</si>
  <si>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</si>
  <si>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</si>
  <si>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</si>
  <si>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</si>
  <si>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</si>
  <si>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</si>
  <si>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</si>
  <si>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</si>
  <si>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</si>
  <si>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</si>
  <si>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</si>
  <si>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</si>
  <si>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</si>
  <si>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</si>
  <si>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</si>
  <si>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</si>
  <si>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</si>
  <si>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</si>
  <si>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</si>
  <si>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</si>
  <si>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</si>
  <si>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</si>
  <si>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</si>
  <si>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</si>
  <si>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</si>
  <si>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</si>
  <si>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</si>
  <si>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</si>
  <si>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</si>
  <si>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</si>
  <si>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</si>
  <si>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</si>
  <si>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</si>
  <si>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</si>
  <si>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</si>
  <si>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</si>
  <si>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</si>
  <si>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</si>
  <si>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</si>
  <si>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</si>
  <si>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</si>
  <si>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</si>
  <si>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</si>
  <si>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</si>
  <si>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</si>
  <si>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</si>
  <si>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</si>
  <si>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</si>
  <si>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</si>
  <si>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</si>
  <si>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</si>
  <si>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</si>
  <si>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</si>
  <si>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</si>
  <si>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</si>
  <si>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</si>
  <si>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</si>
  <si>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</si>
  <si>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</si>
  <si>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</si>
  <si>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</si>
  <si>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</si>
  <si>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</si>
  <si>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</si>
  <si>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</si>
  <si>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</si>
  <si>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</si>
  <si>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</si>
  <si>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</si>
  <si>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</si>
  <si>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</si>
  <si>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</si>
  <si>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</si>
  <si>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</si>
  <si>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</si>
  <si>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</si>
  <si>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</si>
  <si>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</si>
  <si>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</si>
  <si>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</si>
  <si>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</si>
  <si>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</si>
  <si>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</si>
  <si>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</si>
  <si>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</si>
  <si>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</si>
  <si>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</si>
  <si>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</si>
  <si>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</si>
  <si>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</si>
  <si>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</si>
  <si>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</si>
  <si>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</si>
  <si>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</si>
  <si>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</si>
  <si>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</si>
  <si>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</si>
  <si>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</si>
  <si>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</si>
  <si>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</si>
  <si>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</si>
  <si>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</si>
  <si>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</si>
  <si>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</si>
  <si>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</si>
  <si>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</si>
  <si>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</si>
  <si>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</si>
  <si>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</si>
  <si>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</si>
  <si>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</si>
  <si>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</si>
  <si>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</si>
  <si>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</si>
  <si>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</si>
  <si>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</si>
  <si>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</si>
  <si>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</si>
  <si>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</si>
  <si>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</si>
  <si>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</si>
  <si>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</si>
  <si>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</si>
  <si>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</si>
  <si>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</si>
  <si>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</si>
  <si>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</si>
  <si>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</si>
  <si>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</si>
  <si>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</si>
  <si>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</si>
  <si>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</si>
  <si>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</si>
  <si>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</si>
  <si>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</si>
  <si>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</si>
  <si>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</si>
  <si>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</si>
  <si>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</si>
  <si>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</si>
  <si>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</si>
  <si>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</si>
  <si>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</si>
  <si>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</si>
  <si>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</si>
  <si>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</si>
  <si>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</si>
  <si>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</si>
  <si>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</si>
  <si>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</si>
  <si>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</si>
  <si>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</si>
  <si>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</si>
  <si>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</si>
  <si>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</si>
  <si>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</si>
  <si>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</si>
  <si>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</si>
  <si>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</si>
  <si>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</si>
  <si>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</si>
  <si>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</si>
  <si>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</si>
  <si>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</si>
  <si>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</si>
  <si>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</si>
  <si>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</si>
  <si>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</si>
  <si>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</si>
  <si>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</si>
  <si>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</si>
  <si>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</si>
  <si>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</si>
  <si>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</si>
  <si>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</si>
  <si>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</si>
  <si>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</si>
  <si>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</si>
  <si>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</si>
  <si>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</si>
  <si>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</si>
  <si>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</si>
  <si>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</si>
  <si>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</si>
  <si>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</si>
  <si>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</si>
  <si>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</si>
  <si>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</si>
  <si>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</si>
  <si>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</si>
  <si>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</si>
  <si>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</si>
  <si>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</si>
  <si>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</si>
  <si>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</si>
  <si>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</si>
  <si>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</si>
  <si>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</si>
  <si>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</si>
  <si>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</si>
  <si>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</si>
  <si>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</si>
  <si>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</si>
  <si>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</si>
  <si>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</si>
  <si>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</si>
  <si>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</si>
  <si>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</si>
  <si>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</si>
  <si>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</si>
  <si>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</si>
  <si>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</si>
  <si>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</si>
  <si>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</si>
  <si>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</si>
  <si>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</si>
  <si>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</si>
  <si>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</si>
  <si>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</si>
  <si>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</si>
  <si>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</si>
  <si>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</si>
  <si>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</si>
  <si>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</si>
  <si>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</si>
  <si>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</si>
  <si>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</si>
  <si>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</si>
  <si>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</si>
  <si>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</si>
  <si>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</si>
  <si>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</si>
  <si>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</si>
  <si>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</si>
  <si>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</si>
  <si>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</si>
  <si>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</si>
  <si>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</si>
  <si>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</si>
  <si>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</si>
  <si>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</si>
  <si>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</si>
  <si>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</si>
  <si>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</si>
  <si>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</si>
  <si>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</si>
  <si>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</si>
  <si>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</si>
  <si>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</si>
  <si>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</si>
  <si>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</si>
  <si>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</si>
  <si>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</si>
  <si>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</si>
  <si>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</si>
  <si>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</si>
  <si>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</si>
  <si>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</si>
  <si>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</si>
  <si>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</si>
  <si>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</si>
  <si>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</si>
  <si>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</si>
  <si>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</si>
  <si>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</si>
  <si>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</si>
  <si>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</si>
  <si>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</si>
  <si>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</si>
  <si>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</si>
  <si>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</si>
  <si>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</si>
  <si>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</si>
  <si>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</si>
  <si>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</si>
  <si>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</si>
  <si>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</si>
  <si>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</si>
  <si>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</si>
  <si>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</si>
  <si>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</si>
  <si>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</si>
  <si>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</si>
  <si>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</si>
  <si>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</si>
  <si>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</si>
  <si>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</si>
  <si>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</si>
  <si>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</si>
  <si>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</si>
  <si>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</si>
  <si>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</si>
  <si>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</si>
  <si>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</si>
  <si>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</si>
  <si>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</si>
  <si>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</si>
  <si>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</si>
  <si>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</si>
  <si>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</si>
  <si>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</si>
  <si>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</si>
  <si>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</si>
  <si>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</si>
  <si>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</si>
  <si>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</si>
  <si>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</si>
  <si>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</si>
  <si>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</si>
  <si>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</si>
  <si>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</si>
  <si>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</si>
  <si>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</si>
  <si>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</si>
  <si>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</si>
  <si>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</si>
  <si>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</si>
  <si>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</si>
  <si>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</si>
  <si>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</si>
  <si>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</si>
  <si>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</si>
  <si>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</si>
  <si>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</si>
  <si>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</si>
  <si>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</si>
  <si>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</si>
  <si>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</si>
  <si>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</si>
  <si>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</si>
  <si>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</si>
  <si>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</si>
  <si>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</si>
  <si>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</si>
  <si>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</si>
  <si>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</si>
  <si>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</si>
  <si>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</si>
  <si>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</si>
  <si>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</si>
  <si>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</si>
  <si>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</si>
  <si>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</si>
  <si>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</si>
  <si>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</si>
  <si>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</si>
  <si>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</si>
  <si>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</si>
  <si>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</si>
  <si>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</si>
  <si>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</si>
  <si>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</si>
  <si>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</si>
  <si>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</si>
  <si>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</si>
  <si>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</si>
  <si>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</si>
  <si>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</si>
  <si>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</si>
  <si>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</si>
  <si>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</si>
  <si>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</si>
  <si>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</si>
  <si>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</si>
  <si>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</si>
  <si>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</si>
  <si>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</si>
  <si>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</si>
  <si>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</si>
  <si>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</si>
  <si>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</si>
  <si>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</si>
  <si>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</si>
  <si>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</si>
  <si>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</si>
  <si>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</si>
  <si>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</si>
  <si>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</si>
  <si>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</si>
  <si>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</si>
  <si>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</si>
  <si>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</si>
  <si>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</si>
  <si>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</si>
  <si>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</si>
  <si>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</si>
  <si>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</si>
  <si>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</si>
  <si>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</si>
  <si>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</si>
  <si>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</si>
  <si>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</si>
  <si>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</si>
  <si>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</si>
  <si>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</si>
  <si>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</si>
  <si>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</si>
  <si>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</si>
  <si>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</si>
  <si>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</si>
  <si>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</si>
  <si>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</si>
  <si>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</si>
  <si>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</si>
  <si>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</si>
  <si>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</si>
  <si>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</si>
  <si>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</si>
  <si>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</si>
  <si>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</si>
  <si>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</si>
  <si>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</si>
  <si>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</si>
  <si>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</si>
  <si>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</si>
  <si>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</si>
  <si>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</si>
  <si>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</si>
  <si>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</si>
  <si>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</si>
  <si>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</si>
  <si>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</si>
  <si>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</si>
  <si>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</si>
  <si>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</si>
  <si>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</si>
  <si>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</si>
  <si>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</si>
  <si>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</si>
  <si>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</si>
  <si>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</si>
  <si>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</si>
  <si>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</si>
  <si>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</si>
  <si>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</si>
  <si>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</si>
  <si>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</si>
  <si>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</si>
  <si>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</si>
  <si>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</si>
  <si>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</si>
  <si>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</si>
  <si>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</si>
  <si>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</si>
  <si>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</si>
  <si>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</si>
  <si>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</si>
  <si>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</si>
  <si>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</si>
  <si>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</si>
  <si>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</si>
  <si>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</si>
  <si>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</si>
  <si>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</si>
  <si>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</si>
  <si>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</si>
  <si>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</si>
  <si>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</si>
  <si>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</si>
  <si>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</si>
  <si>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</si>
  <si>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</si>
  <si>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</si>
  <si>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</si>
  <si>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</si>
  <si>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</si>
  <si>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</si>
  <si>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</si>
  <si>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</si>
  <si>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</si>
  <si>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</si>
  <si>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</si>
  <si>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</si>
  <si>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</si>
  <si>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</si>
  <si>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</si>
  <si>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</si>
  <si>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</si>
  <si>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</si>
  <si>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</si>
  <si>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</si>
  <si>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</si>
  <si>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</si>
  <si>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</si>
  <si>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</si>
  <si>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</si>
  <si>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</si>
  <si>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</si>
  <si>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</si>
  <si>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</si>
  <si>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</si>
  <si>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</si>
  <si>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</si>
  <si>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</si>
  <si>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</si>
  <si>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</si>
  <si>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</si>
  <si>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</si>
  <si>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</si>
  <si>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</si>
  <si>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</si>
  <si>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</si>
  <si>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</si>
  <si>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</si>
  <si>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</si>
  <si>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</si>
  <si>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</si>
  <si>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</si>
  <si>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</si>
  <si>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</si>
  <si>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</si>
  <si>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</si>
  <si>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</si>
  <si>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</si>
  <si>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</si>
  <si>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</si>
  <si>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</si>
  <si>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</si>
  <si>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</si>
  <si>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</si>
  <si>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</si>
  <si>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</si>
  <si>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</si>
  <si>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</si>
  <si>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</si>
  <si>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</si>
  <si>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</si>
  <si>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</si>
  <si>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</si>
  <si>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</si>
  <si>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</si>
  <si>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</si>
  <si>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</si>
  <si>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</si>
  <si>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</si>
  <si>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</si>
  <si>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</si>
  <si>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</si>
  <si>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</si>
  <si>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</si>
  <si>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</si>
  <si>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</si>
  <si>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</si>
  <si>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</si>
  <si>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</si>
  <si>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</si>
  <si>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</si>
  <si>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</si>
  <si>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</si>
  <si>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</si>
  <si>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</si>
  <si>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</si>
  <si>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</si>
  <si>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</si>
  <si>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</si>
  <si>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</si>
  <si>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</si>
  <si>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</si>
  <si>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</si>
  <si>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</si>
  <si>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</si>
  <si>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</si>
  <si>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</si>
  <si>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</si>
  <si>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</si>
  <si>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</si>
  <si>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</si>
  <si>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</si>
  <si>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</si>
  <si>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</si>
  <si>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</si>
  <si>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</si>
  <si>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</si>
  <si>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</si>
  <si>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</si>
  <si>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</si>
  <si>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</si>
  <si>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</si>
  <si>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</si>
  <si>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</si>
  <si>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</si>
  <si>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</si>
  <si>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</si>
  <si>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</si>
  <si>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</si>
  <si>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</si>
  <si>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</si>
  <si>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</si>
  <si>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</si>
  <si>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</si>
  <si>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</si>
  <si>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</si>
  <si>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</si>
  <si>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</si>
  <si>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</si>
  <si>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</si>
  <si>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</si>
  <si>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</si>
  <si>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</si>
  <si>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</si>
  <si>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</si>
  <si>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</si>
  <si>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</si>
  <si>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</si>
  <si>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</si>
  <si>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</si>
  <si>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</si>
  <si>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</si>
  <si>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</si>
  <si>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</si>
  <si>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</si>
  <si>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</si>
  <si>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</si>
  <si>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</si>
  <si>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</si>
  <si>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</si>
  <si>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</si>
  <si>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</si>
  <si>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</si>
  <si>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</si>
  <si>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</si>
  <si>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</si>
  <si>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</si>
  <si>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</si>
  <si>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</si>
  <si>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</si>
  <si>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</si>
  <si>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</si>
  <si>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</si>
  <si>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</si>
  <si>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</si>
  <si>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</si>
  <si>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</si>
  <si>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</si>
  <si>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</si>
  <si>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</si>
  <si>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</si>
  <si>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</si>
  <si>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</si>
  <si>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</si>
  <si>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</si>
  <si>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</si>
  <si>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</si>
  <si>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</si>
  <si>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</si>
  <si>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</si>
  <si>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</si>
  <si>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</si>
  <si>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</si>
  <si>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</si>
  <si>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</si>
  <si>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</si>
  <si>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</si>
  <si>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</si>
  <si>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</si>
  <si>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</si>
  <si>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</si>
  <si>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</si>
  <si>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</si>
  <si>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</si>
  <si>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</si>
  <si>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</si>
  <si>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</si>
  <si>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</si>
  <si>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</si>
  <si>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</si>
  <si>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</si>
  <si>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</si>
  <si>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</si>
  <si>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</si>
  <si>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</si>
  <si>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</si>
  <si>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</si>
  <si>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</si>
  <si>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</si>
  <si>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</si>
  <si>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</si>
  <si>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</si>
  <si>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</si>
  <si>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</si>
  <si>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</si>
  <si>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</si>
  <si>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</si>
  <si>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</si>
  <si>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</si>
  <si>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</si>
  <si>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</si>
  <si>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</si>
  <si>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</si>
  <si>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</si>
  <si>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</si>
  <si>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</si>
  <si>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</si>
  <si>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</si>
  <si>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</si>
  <si>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</si>
  <si>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</si>
  <si>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</si>
  <si>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</si>
  <si>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</si>
  <si>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</si>
  <si>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</si>
  <si>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</si>
  <si>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</si>
  <si>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</si>
  <si>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</si>
  <si>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</si>
  <si>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</si>
  <si>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</si>
  <si>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</si>
  <si>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</si>
  <si>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</si>
  <si>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</si>
  <si>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</si>
  <si>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</si>
  <si>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</si>
  <si>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</si>
  <si>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</si>
  <si>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</si>
  <si>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</si>
  <si>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</si>
  <si>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</si>
  <si>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</si>
  <si>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</si>
  <si>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</si>
  <si>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</si>
  <si>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</si>
  <si>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</si>
  <si>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</si>
  <si>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</si>
  <si>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</si>
  <si>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</si>
  <si>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</si>
  <si>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</si>
  <si>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</si>
  <si>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</si>
  <si>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</si>
  <si>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</si>
  <si>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</si>
  <si>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</si>
  <si>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</si>
  <si>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</si>
  <si>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</si>
  <si>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</si>
  <si>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</si>
  <si>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</si>
  <si>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</si>
  <si>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</si>
  <si>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</si>
  <si>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</si>
  <si>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</si>
  <si>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</si>
  <si>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</si>
  <si>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</si>
  <si>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</si>
  <si>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</si>
  <si>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</si>
  <si>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</si>
  <si>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</si>
  <si>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</si>
  <si>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</si>
  <si>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</si>
  <si>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</si>
  <si>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</si>
  <si>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</si>
  <si>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</si>
  <si>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</si>
  <si>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</si>
  <si>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</si>
  <si>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</si>
  <si>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</si>
  <si>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</si>
  <si>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</si>
  <si>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</si>
  <si>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</si>
  <si>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</si>
  <si>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</si>
  <si>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</si>
  <si>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</si>
  <si>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</si>
  <si>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</si>
  <si>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</si>
  <si>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</si>
  <si>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</si>
  <si>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</si>
  <si>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</si>
  <si>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</si>
  <si>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</si>
  <si>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</si>
  <si>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</si>
  <si>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</si>
  <si>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</si>
  <si>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</si>
  <si>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</si>
  <si>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</si>
  <si>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</si>
  <si>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</si>
  <si>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</si>
  <si>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</si>
  <si>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</si>
  <si>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</si>
  <si>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</si>
  <si>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</si>
  <si>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</si>
  <si>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</si>
  <si>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</si>
  <si>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</si>
  <si>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</si>
  <si>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</si>
  <si>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</si>
  <si>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</si>
  <si>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</si>
  <si>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</si>
  <si>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</si>
  <si>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</si>
  <si>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</si>
  <si>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</si>
  <si>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</si>
  <si>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</si>
  <si>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</si>
  <si>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</si>
  <si>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</si>
  <si>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</si>
  <si>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</si>
  <si>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</si>
  <si>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</si>
  <si>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</si>
  <si>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</si>
  <si>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</si>
  <si>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</si>
  <si>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</si>
  <si>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</si>
  <si>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</si>
  <si>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</si>
  <si>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</si>
  <si>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</si>
  <si>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</si>
  <si>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</si>
  <si>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</si>
  <si>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</si>
  <si>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</si>
  <si>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</si>
  <si>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</si>
  <si>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</si>
  <si>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</si>
  <si>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</si>
  <si>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</si>
  <si>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</si>
  <si>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</si>
  <si>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</si>
  <si>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</si>
  <si>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</si>
  <si>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</si>
  <si>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</si>
  <si>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</si>
  <si>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</si>
  <si>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</si>
  <si>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</si>
  <si>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</si>
  <si>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</si>
  <si>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</si>
  <si>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</si>
  <si>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</si>
  <si>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</si>
  <si>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</si>
  <si>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</si>
  <si>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</si>
  <si>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</si>
  <si>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</si>
  <si>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</si>
  <si>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</si>
  <si>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</si>
  <si>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</si>
  <si>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</si>
  <si>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</si>
  <si>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</si>
  <si>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</si>
  <si>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</si>
  <si>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</si>
  <si>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</si>
  <si>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</si>
  <si>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</si>
  <si>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</si>
  <si>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</si>
  <si>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</si>
  <si>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</si>
  <si>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</si>
  <si>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</si>
  <si>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</si>
  <si>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</si>
  <si>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</si>
  <si>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</si>
  <si>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</si>
  <si>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</si>
  <si>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</si>
  <si>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</si>
  <si>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</si>
  <si>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</si>
  <si>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</si>
  <si>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</si>
  <si>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</si>
  <si>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</si>
  <si>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</si>
  <si>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</si>
  <si>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</si>
  <si>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</si>
  <si>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</si>
  <si>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</si>
  <si>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</si>
  <si>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</si>
  <si>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</si>
  <si>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</si>
  <si>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</si>
  <si>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</si>
  <si>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</si>
  <si>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</si>
  <si>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</si>
  <si>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</si>
  <si>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</si>
  <si>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</si>
  <si>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</si>
  <si>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</si>
  <si>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</si>
  <si>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</si>
  <si>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</si>
  <si>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</si>
  <si>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</si>
  <si>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</si>
  <si>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</si>
  <si>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</si>
  <si>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</si>
  <si>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</si>
  <si>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</si>
  <si>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</si>
  <si>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</si>
  <si>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</si>
  <si>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</si>
  <si>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</si>
  <si>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</si>
  <si>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</si>
  <si>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</si>
  <si>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</si>
  <si>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</si>
  <si>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</si>
  <si>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</si>
  <si>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</si>
  <si>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</si>
  <si>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</si>
  <si>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</si>
  <si>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</si>
  <si>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</si>
  <si>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</si>
  <si>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</si>
  <si>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</si>
  <si>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</si>
  <si>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</si>
  <si>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</si>
  <si>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</si>
  <si>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</si>
  <si>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</si>
  <si>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</si>
  <si>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</si>
  <si>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</si>
  <si>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</si>
  <si>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</si>
  <si>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</si>
  <si>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</si>
  <si>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</si>
  <si>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</si>
  <si>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</si>
  <si>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</si>
  <si>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</si>
  <si>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</si>
  <si>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</si>
  <si>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</si>
  <si>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</si>
  <si>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</si>
  <si>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</si>
  <si>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</si>
  <si>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</si>
  <si>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</si>
  <si>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</si>
  <si>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</si>
  <si>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</si>
  <si>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</si>
  <si>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</si>
  <si>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</si>
  <si>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</si>
  <si>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</si>
  <si>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</si>
  <si>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</si>
  <si>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</si>
  <si>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</si>
  <si>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</si>
  <si>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</si>
  <si>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</si>
  <si>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</si>
  <si>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</si>
  <si>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</si>
  <si>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</si>
  <si>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</si>
  <si>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</si>
  <si>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</si>
  <si>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</si>
  <si>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</si>
  <si>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</si>
  <si>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</si>
  <si>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</si>
  <si>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</si>
  <si>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</si>
  <si>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</si>
  <si>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</si>
  <si>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</si>
  <si>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</si>
  <si>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</si>
  <si>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</si>
  <si>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</si>
  <si>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</si>
  <si>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</si>
  <si>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</si>
  <si>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</si>
  <si>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</si>
  <si>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</si>
  <si>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</si>
  <si>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</si>
  <si>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</si>
  <si>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</si>
  <si>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</si>
  <si>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</si>
  <si>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</si>
  <si>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</si>
  <si>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</si>
  <si>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</si>
  <si>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</si>
  <si>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</si>
  <si>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</si>
  <si>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</si>
  <si>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</si>
  <si>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</si>
  <si>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</si>
  <si>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</si>
  <si>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</si>
  <si>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</si>
  <si>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</si>
  <si>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</si>
  <si>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</si>
  <si>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</si>
  <si>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</si>
  <si>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</si>
  <si>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</si>
  <si>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</si>
  <si>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</si>
  <si>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</si>
  <si>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</si>
  <si>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</si>
  <si>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</si>
  <si>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</si>
  <si>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</si>
  <si>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</si>
  <si>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</si>
  <si>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</si>
  <si>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</si>
  <si>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</si>
  <si>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</si>
  <si>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</si>
  <si>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</si>
  <si>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</si>
  <si>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</si>
  <si>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</si>
  <si>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</si>
  <si>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</si>
  <si>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</si>
  <si>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</si>
  <si>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</si>
  <si>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</si>
  <si>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</si>
  <si>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</si>
  <si>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</si>
  <si>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</si>
  <si>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</si>
  <si>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</si>
  <si>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</si>
  <si>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</si>
  <si>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</si>
  <si>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</si>
  <si>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</si>
  <si>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</si>
  <si>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</si>
  <si>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</si>
  <si>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</si>
  <si>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</si>
  <si>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</si>
  <si>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</si>
  <si>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</si>
  <si>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</si>
  <si>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</si>
  <si>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</si>
  <si>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</si>
  <si>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</si>
  <si>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</si>
  <si>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</si>
  <si>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</si>
  <si>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</si>
  <si>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</si>
  <si>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</si>
  <si>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</si>
  <si>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</si>
  <si>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</si>
  <si>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</si>
  <si>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</si>
  <si>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</si>
  <si>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</si>
  <si>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</si>
  <si>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</si>
  <si>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</si>
  <si>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</si>
  <si>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</si>
  <si>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</si>
  <si>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</si>
  <si>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</si>
  <si>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</si>
  <si>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</si>
  <si>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</si>
  <si>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</si>
  <si>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</si>
  <si>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</si>
  <si>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</si>
  <si>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</si>
  <si>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</si>
  <si>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</si>
  <si>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</si>
  <si>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</si>
  <si>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</si>
  <si>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</si>
  <si>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</si>
  <si>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</si>
  <si>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</si>
  <si>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</si>
  <si>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</si>
  <si>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</si>
  <si>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</si>
  <si>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</si>
  <si>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</si>
  <si>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</si>
  <si>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</si>
  <si>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</si>
  <si>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</si>
  <si>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</si>
  <si>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</si>
  <si>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</si>
  <si>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</si>
  <si>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</si>
  <si>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</si>
  <si>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</si>
  <si>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</si>
  <si>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</si>
  <si>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</si>
  <si>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</si>
  <si>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</si>
  <si>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</si>
  <si>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</si>
  <si>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</si>
  <si>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</si>
  <si>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</si>
  <si>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</si>
  <si>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</si>
  <si>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</si>
  <si>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</si>
  <si>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</si>
  <si>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</si>
  <si>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</si>
  <si>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</si>
  <si>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</si>
  <si>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</si>
  <si>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</si>
  <si>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</si>
  <si>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</si>
  <si>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</si>
  <si>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</si>
  <si>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</si>
  <si>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</si>
  <si>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</si>
  <si>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</si>
  <si>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</si>
  <si>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</si>
  <si>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</si>
  <si>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</si>
  <si>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</si>
  <si>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</si>
  <si>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</si>
  <si>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</si>
  <si>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</si>
  <si>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</si>
  <si>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</si>
  <si>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</si>
  <si>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</si>
  <si>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</si>
  <si>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</si>
  <si>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</si>
  <si>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</si>
  <si>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</si>
  <si>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</si>
  <si>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</si>
  <si>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</si>
  <si>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</si>
  <si>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</si>
  <si>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</si>
  <si>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</si>
  <si>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</si>
  <si>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</si>
  <si>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</si>
  <si>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</si>
  <si>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</si>
  <si>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</si>
  <si>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</si>
  <si>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</si>
  <si>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</si>
  <si>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</si>
  <si>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</si>
  <si>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</si>
  <si>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</si>
  <si>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</si>
  <si>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</si>
  <si>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</si>
  <si>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</si>
  <si>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</si>
  <si>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</si>
  <si>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</si>
  <si>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</si>
  <si>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</si>
  <si>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</si>
  <si>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</si>
  <si>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</si>
  <si>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</si>
  <si>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</si>
  <si>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</si>
  <si>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</si>
  <si>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</si>
  <si>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</si>
  <si>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</si>
  <si>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</si>
  <si>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</si>
  <si>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</si>
  <si>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</si>
  <si>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</si>
  <si>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</si>
  <si>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</si>
  <si>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</si>
  <si>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</si>
  <si>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</si>
  <si>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</si>
  <si>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</si>
  <si>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</si>
  <si>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</si>
  <si>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</si>
  <si>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</si>
  <si>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</si>
  <si>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</si>
  <si>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</si>
  <si>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</si>
  <si>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</si>
  <si>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</si>
  <si>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</si>
  <si>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</si>
  <si>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</si>
  <si>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</si>
  <si>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</si>
  <si>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</si>
  <si>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</si>
  <si>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</si>
  <si>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</si>
  <si>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</si>
  <si>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</si>
  <si>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</si>
  <si>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</si>
  <si>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</si>
  <si>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</si>
  <si>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</si>
  <si>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</si>
  <si>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</si>
  <si>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</si>
  <si>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</si>
  <si>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</si>
  <si>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</si>
  <si>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</si>
  <si>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</si>
  <si>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</si>
  <si>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</si>
  <si>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</si>
  <si>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</si>
  <si>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</si>
  <si>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</si>
  <si>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</si>
  <si>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</si>
  <si>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</si>
  <si>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</si>
  <si>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</si>
  <si>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</si>
  <si>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</si>
  <si>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</si>
  <si>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</si>
  <si>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</si>
  <si>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</si>
  <si>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</si>
  <si>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</si>
  <si>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</si>
  <si>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</si>
  <si>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</si>
  <si>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</si>
  <si>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</si>
  <si>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</si>
  <si>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</si>
  <si>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</si>
  <si>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</si>
  <si>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</si>
  <si>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</si>
  <si>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</si>
  <si>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</si>
  <si>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</si>
  <si>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</si>
  <si>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</si>
  <si>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</si>
  <si>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</si>
  <si>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</si>
  <si>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</si>
  <si>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</si>
  <si>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</si>
  <si>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</si>
  <si>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</si>
  <si>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</si>
  <si>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</si>
  <si>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</si>
  <si>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</si>
  <si>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</si>
  <si>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</si>
  <si>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</si>
  <si>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</si>
  <si>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</si>
  <si>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</si>
  <si>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</si>
  <si>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</si>
  <si>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</si>
  <si>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</si>
  <si>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</si>
  <si>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</si>
  <si>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</si>
  <si>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</si>
  <si>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</si>
  <si>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</si>
  <si>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</si>
  <si>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</si>
  <si>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</si>
  <si>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</si>
  <si>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</si>
  <si>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</si>
  <si>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</si>
  <si>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</si>
  <si>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</si>
  <si>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</si>
  <si>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</si>
  <si>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</si>
  <si>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</si>
  <si>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</si>
  <si>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</si>
  <si>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</si>
  <si>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</si>
  <si>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</si>
  <si>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</si>
  <si>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</si>
  <si>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</si>
  <si>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</si>
  <si>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</si>
  <si>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</si>
  <si>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</si>
  <si>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</si>
  <si>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</si>
  <si>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</si>
  <si>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</si>
  <si>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</si>
  <si>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</si>
  <si>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</si>
  <si>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</si>
  <si>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</si>
  <si>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</si>
  <si>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</si>
  <si>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</si>
  <si>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</si>
  <si>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</si>
  <si>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</si>
  <si>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</si>
  <si>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</si>
  <si>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</si>
  <si>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</si>
  <si>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</si>
  <si>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</si>
  <si>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</si>
  <si>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</si>
  <si>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</si>
  <si>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</si>
  <si>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</si>
  <si>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</si>
  <si>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</si>
  <si>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</si>
  <si>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</si>
  <si>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</si>
  <si>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</si>
  <si>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</si>
  <si>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</si>
  <si>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</si>
  <si>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</si>
  <si>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</si>
  <si>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</si>
  <si>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</si>
  <si>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</si>
  <si>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</si>
  <si>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</si>
  <si>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</si>
  <si>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</si>
  <si>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</si>
  <si>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</si>
  <si>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</si>
  <si>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</si>
  <si>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</si>
  <si>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</si>
  <si>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</si>
  <si>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</si>
  <si>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</si>
  <si>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</si>
  <si>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</si>
  <si>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</si>
  <si>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</si>
  <si>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</si>
  <si>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</si>
  <si>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</si>
  <si>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</si>
  <si>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</si>
  <si>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</si>
  <si>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</si>
  <si>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</si>
  <si>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</si>
  <si>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</si>
  <si>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</si>
  <si>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</si>
  <si>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</si>
  <si>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</si>
  <si>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</si>
  <si>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</si>
  <si>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</si>
  <si>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</si>
  <si>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</si>
  <si>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</si>
  <si>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</si>
  <si>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</si>
  <si>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</si>
  <si>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</si>
  <si>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</si>
  <si>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</si>
  <si>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</si>
  <si>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</si>
  <si>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</si>
  <si>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</si>
  <si>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</si>
  <si>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</si>
  <si>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</si>
  <si>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</si>
  <si>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</si>
  <si>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</si>
  <si>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</si>
  <si>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</si>
  <si>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</si>
  <si>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</si>
  <si>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</si>
  <si>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</si>
  <si>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</si>
  <si>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</si>
  <si>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</si>
  <si>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</si>
  <si>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</si>
  <si>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</si>
  <si>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</si>
  <si>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</si>
  <si>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</si>
  <si>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</si>
  <si>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</si>
  <si>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</si>
  <si>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</si>
  <si>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</si>
  <si>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</si>
  <si>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</si>
  <si>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</si>
  <si>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</si>
  <si>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</si>
  <si>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</si>
  <si>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</si>
  <si>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</si>
  <si>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</si>
  <si>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</si>
  <si>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</si>
  <si>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</si>
  <si>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</si>
  <si>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</si>
  <si>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</si>
  <si>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</si>
  <si>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</si>
  <si>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</si>
  <si>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</si>
  <si>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</si>
  <si>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</si>
  <si>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</si>
  <si>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</si>
  <si>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</si>
  <si>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</si>
  <si>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</si>
  <si>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</si>
  <si>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</si>
  <si>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</si>
  <si>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</si>
  <si>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</si>
  <si>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</si>
  <si>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</si>
  <si>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</si>
  <si>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</si>
  <si>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</si>
  <si>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</si>
  <si>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</si>
  <si>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</si>
  <si>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</si>
  <si>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</si>
  <si>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</si>
  <si>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</si>
  <si>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</si>
  <si>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</si>
  <si>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</si>
  <si>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</si>
  <si>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</si>
  <si>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</si>
  <si>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</si>
  <si>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</si>
  <si>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</si>
  <si>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</si>
  <si>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</si>
  <si>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</si>
  <si>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</si>
  <si>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</si>
  <si>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</si>
  <si>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</si>
  <si>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</si>
  <si>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</si>
  <si>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</si>
  <si>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</si>
  <si>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</si>
  <si>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</si>
  <si>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</si>
  <si>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</si>
  <si>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</si>
  <si>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</si>
  <si>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</si>
  <si>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</si>
  <si>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</si>
  <si>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</si>
  <si>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</si>
  <si>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</si>
  <si>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</si>
  <si>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</si>
  <si>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</si>
  <si>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</si>
  <si>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</si>
  <si>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</si>
  <si>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</si>
  <si>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</si>
  <si>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</si>
  <si>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</si>
  <si>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</si>
  <si>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</si>
  <si>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</si>
  <si>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</si>
  <si>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</si>
  <si>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</si>
  <si>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</si>
  <si>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</si>
  <si>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</si>
  <si>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</si>
  <si>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</si>
  <si>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</si>
  <si>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</si>
  <si>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</si>
  <si>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</si>
  <si>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</si>
  <si>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</si>
  <si>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</si>
  <si>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</si>
  <si>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</si>
  <si>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</si>
  <si>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</si>
  <si>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</si>
  <si>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</si>
  <si>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</si>
  <si>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</si>
  <si>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</si>
  <si>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</si>
  <si>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</si>
  <si>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</si>
  <si>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</si>
  <si>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</si>
  <si>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</si>
  <si>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</si>
  <si>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</si>
  <si>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</si>
  <si>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</si>
  <si>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</si>
  <si>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</si>
  <si>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</si>
  <si>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</si>
  <si>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</si>
  <si>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</si>
  <si>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</si>
  <si>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</si>
  <si>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</si>
  <si>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</si>
  <si>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</si>
  <si>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</si>
  <si>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</si>
  <si>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</si>
  <si>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</si>
  <si>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</si>
  <si>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</si>
  <si>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</si>
  <si>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</si>
  <si>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</si>
  <si>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</si>
  <si>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</si>
  <si>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</si>
  <si>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</si>
  <si>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</si>
  <si>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</si>
  <si>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</si>
  <si>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</si>
  <si>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</si>
  <si>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</si>
  <si>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</si>
  <si>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</si>
  <si>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</si>
  <si>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</si>
  <si>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</si>
  <si>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</si>
  <si>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</si>
  <si>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</si>
  <si>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</si>
  <si>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</si>
  <si>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</si>
  <si>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</si>
  <si>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</si>
  <si>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</si>
  <si>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</si>
  <si>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</si>
  <si>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</si>
  <si>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</si>
  <si>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</si>
  <si>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</si>
  <si>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</si>
  <si>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</si>
  <si>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</si>
  <si>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</si>
  <si>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</si>
  <si>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</si>
  <si>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</si>
  <si>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</si>
  <si>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</si>
  <si>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</si>
  <si>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</si>
  <si>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</si>
  <si>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</si>
  <si>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</si>
  <si>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</si>
  <si>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</si>
  <si>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</si>
  <si>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</si>
  <si>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</si>
  <si>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</si>
  <si>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</si>
  <si>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</si>
  <si>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</si>
  <si>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</si>
  <si>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</si>
  <si>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</si>
  <si>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</si>
  <si>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</si>
  <si>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</si>
  <si>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</si>
  <si>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</si>
  <si>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</si>
  <si>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</si>
  <si>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</si>
  <si>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</si>
  <si>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</si>
  <si>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</si>
  <si>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</si>
  <si>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</si>
  <si>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</si>
  <si>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</si>
  <si>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</si>
  <si>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</si>
  <si>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</si>
  <si>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</si>
  <si>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</si>
  <si>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</si>
  <si>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</si>
  <si>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</si>
  <si>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</si>
  <si>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</si>
  <si>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</si>
  <si>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</si>
  <si>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</si>
  <si>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</si>
  <si>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</si>
  <si>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</si>
  <si>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</si>
  <si>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</si>
  <si>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</si>
  <si>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</si>
  <si>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</si>
  <si>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</si>
  <si>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</si>
  <si>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</si>
  <si>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</si>
  <si>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</si>
  <si>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</si>
  <si>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</si>
  <si>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</si>
  <si>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</si>
  <si>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</si>
  <si>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</si>
  <si>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</si>
  <si>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</si>
  <si>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</si>
  <si>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</si>
  <si>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</si>
  <si>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</si>
  <si>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</si>
  <si>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</si>
  <si>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</si>
  <si>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</si>
  <si>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</si>
  <si>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</si>
  <si>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</si>
  <si>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</si>
  <si>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</si>
  <si>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</si>
  <si>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</si>
  <si>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</si>
  <si>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</si>
  <si>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</si>
  <si>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</si>
  <si>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</si>
  <si>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</si>
  <si>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</si>
  <si>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</si>
  <si>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</si>
  <si>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</si>
  <si>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</si>
  <si>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</si>
  <si>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</si>
  <si>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</si>
  <si>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</si>
  <si>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</si>
  <si>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</si>
  <si>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</si>
  <si>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</si>
  <si>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</si>
  <si>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</si>
  <si>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</si>
  <si>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</si>
  <si>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</si>
  <si>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</si>
  <si>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</si>
  <si>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</si>
  <si>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</si>
  <si>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</si>
  <si>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</si>
  <si>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</si>
  <si>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</si>
  <si>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</si>
  <si>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</si>
  <si>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</si>
  <si>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</si>
  <si>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</si>
  <si>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</si>
  <si>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</si>
  <si>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</si>
  <si>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</si>
  <si>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</si>
  <si>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</si>
  <si>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</si>
  <si>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</si>
  <si>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</si>
  <si>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</si>
  <si>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</si>
  <si>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</si>
  <si>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</si>
  <si>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</si>
  <si>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</si>
  <si>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</si>
  <si>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</si>
  <si>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</si>
  <si>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</si>
  <si>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</si>
  <si>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</si>
  <si>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</si>
  <si>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</si>
  <si>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</si>
  <si>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</si>
  <si>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</si>
  <si>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</si>
  <si>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</si>
  <si>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</si>
  <si>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</si>
  <si>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</si>
  <si>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</si>
  <si>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</si>
  <si>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</si>
  <si>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</si>
  <si>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</si>
  <si>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</si>
  <si>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</si>
  <si>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</si>
  <si>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</si>
  <si>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</si>
  <si>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</si>
  <si>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</si>
  <si>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</si>
  <si>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</si>
  <si>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</si>
  <si>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</si>
  <si>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</si>
  <si>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</si>
  <si>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</si>
  <si>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</si>
  <si>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</si>
  <si>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</si>
  <si>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</si>
  <si>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</si>
  <si>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</si>
  <si>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</si>
  <si>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</si>
  <si>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</si>
  <si>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</si>
  <si>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</si>
  <si>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</si>
  <si>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</si>
  <si>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</si>
  <si>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</si>
  <si>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</si>
  <si>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</si>
  <si>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</si>
  <si>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</si>
  <si>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</si>
  <si>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</si>
  <si>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</si>
  <si>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</si>
  <si>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</si>
  <si>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</si>
  <si>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</si>
  <si>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</si>
  <si>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</si>
  <si>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</si>
  <si>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</si>
  <si>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</si>
  <si>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</si>
  <si>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</si>
  <si>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</si>
  <si>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</si>
  <si>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</si>
  <si>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</si>
  <si>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</si>
  <si>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</si>
  <si>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</si>
  <si>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</si>
  <si>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</si>
  <si>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</si>
  <si>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</si>
  <si>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</si>
  <si>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</si>
  <si>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</si>
  <si>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</si>
  <si>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</si>
  <si>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</si>
  <si>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</si>
  <si>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</si>
  <si>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</si>
  <si>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</si>
  <si>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</si>
  <si>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</si>
  <si>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</si>
  <si>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</si>
  <si>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</si>
  <si>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</si>
  <si>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</si>
  <si>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</si>
  <si>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</si>
  <si>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</si>
  <si>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</si>
  <si>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</si>
  <si>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</si>
  <si>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</si>
  <si>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</si>
  <si>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</si>
  <si>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</si>
  <si>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</si>
  <si>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</si>
  <si>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</si>
  <si>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</si>
  <si>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</si>
  <si>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</si>
  <si>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</si>
  <si>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</si>
  <si>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</si>
  <si>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</si>
  <si>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</si>
  <si>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</si>
  <si>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</si>
  <si>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</si>
  <si>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</si>
  <si>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</si>
  <si>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</si>
  <si>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</si>
  <si>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</si>
  <si>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</si>
  <si>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</si>
  <si>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</si>
  <si>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</si>
  <si>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</si>
  <si>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</si>
  <si>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</si>
  <si>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</si>
  <si>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</si>
  <si>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</si>
  <si>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</si>
  <si>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</si>
  <si>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</si>
  <si>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</si>
  <si>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</si>
  <si>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</si>
  <si>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</si>
  <si>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</si>
  <si>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</si>
  <si>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</si>
  <si>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</si>
  <si>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</si>
  <si>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</si>
  <si>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</si>
  <si>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</si>
  <si>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</si>
  <si>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</si>
  <si>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</si>
  <si>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</si>
  <si>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</si>
  <si>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</si>
  <si>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</si>
  <si>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</si>
  <si>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</si>
  <si>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</si>
  <si>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</si>
  <si>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</si>
  <si>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</si>
  <si>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</si>
  <si>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</si>
  <si>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</si>
  <si>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</si>
  <si>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</si>
  <si>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</si>
  <si>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</si>
  <si>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</si>
  <si>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</si>
  <si>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</si>
  <si>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</si>
  <si>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</si>
  <si>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</si>
  <si>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</si>
  <si>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</si>
  <si>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</si>
  <si>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</si>
  <si>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</si>
  <si>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</si>
  <si>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</si>
  <si>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</si>
  <si>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</si>
  <si>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</si>
  <si>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</si>
  <si>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</si>
  <si>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</si>
  <si>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</si>
  <si>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</si>
  <si>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</si>
  <si>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</si>
  <si>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</si>
  <si>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</si>
  <si>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</si>
  <si>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</si>
  <si>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</si>
  <si>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</si>
  <si>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</si>
  <si>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</si>
  <si>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</si>
  <si>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</si>
  <si>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</si>
  <si>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</si>
  <si>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</si>
  <si>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</si>
  <si>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</si>
  <si>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</si>
  <si>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</si>
  <si>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</si>
  <si>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</si>
  <si>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</si>
  <si>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</si>
  <si>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</si>
  <si>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</si>
  <si>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</si>
  <si>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</si>
  <si>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</si>
  <si>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</si>
  <si>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</si>
  <si>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</si>
  <si>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</si>
  <si>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</si>
  <si>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</si>
  <si>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</si>
  <si>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</si>
  <si>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</si>
  <si>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</si>
  <si>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</si>
  <si>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</si>
  <si>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</si>
  <si>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</si>
  <si>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</si>
  <si>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</si>
  <si>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</si>
  <si>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</si>
  <si>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</si>
  <si>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</si>
  <si>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</si>
  <si>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</si>
  <si>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</si>
  <si>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</si>
  <si>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</si>
  <si>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</si>
  <si>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</si>
  <si>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</si>
  <si>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</si>
  <si>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</si>
  <si>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</si>
  <si>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</si>
  <si>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</si>
  <si>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</si>
  <si>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</si>
  <si>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</si>
  <si>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</si>
  <si>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</si>
  <si>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</si>
  <si>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</si>
  <si>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</si>
  <si>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</si>
  <si>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</si>
  <si>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</si>
  <si>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</si>
  <si>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</si>
  <si>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</si>
  <si>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</si>
  <si>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</si>
  <si>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</si>
  <si>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</si>
  <si>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</si>
  <si>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</si>
  <si>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</si>
  <si>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</si>
  <si>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</si>
  <si>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</si>
  <si>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</si>
  <si>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</si>
  <si>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</si>
  <si>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</si>
  <si>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</si>
  <si>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</si>
  <si>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</si>
  <si>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</si>
  <si>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</si>
  <si>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</si>
  <si>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</si>
  <si>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</si>
  <si>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</si>
  <si>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</si>
  <si>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</si>
  <si>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</si>
  <si>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</si>
  <si>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</si>
  <si>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</si>
  <si>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</si>
  <si>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</si>
  <si>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</si>
  <si>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</si>
  <si>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</si>
  <si>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</si>
  <si>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</si>
  <si>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</si>
  <si>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</si>
  <si>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</si>
  <si>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</si>
  <si>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</si>
  <si>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</si>
  <si>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</si>
  <si>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</si>
  <si>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</si>
  <si>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</si>
  <si>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</si>
  <si>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</si>
  <si>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</si>
  <si>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</si>
  <si>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</si>
  <si>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</si>
  <si>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</si>
  <si>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</si>
  <si>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</si>
  <si>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</si>
  <si>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</si>
  <si>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</si>
  <si>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</si>
  <si>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</si>
  <si>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</si>
  <si>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</si>
  <si>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</si>
  <si>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</si>
  <si>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</si>
  <si>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</si>
  <si>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</si>
  <si>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</si>
  <si>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</si>
  <si>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</si>
  <si>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</si>
  <si>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</si>
  <si>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</si>
  <si>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</si>
  <si>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</si>
  <si>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</si>
  <si>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</si>
  <si>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</si>
  <si>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</si>
  <si>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</si>
  <si>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</si>
  <si>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</si>
  <si>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</si>
  <si>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</si>
  <si>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</si>
  <si>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</si>
  <si>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</si>
  <si>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</si>
  <si>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</si>
  <si>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</si>
  <si>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</si>
  <si>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</si>
  <si>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</si>
  <si>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</si>
  <si>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</si>
  <si>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</si>
  <si>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</si>
  <si>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</si>
  <si>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</si>
  <si>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</si>
  <si>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</si>
  <si>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</si>
  <si>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</si>
  <si>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</si>
  <si>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</si>
  <si>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</si>
  <si>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</si>
  <si>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</si>
  <si>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</si>
  <si>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</si>
  <si>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</si>
  <si>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</si>
  <si>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</si>
  <si>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</si>
  <si>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</si>
  <si>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</si>
  <si>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</si>
  <si>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</si>
  <si>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</si>
  <si>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</si>
  <si>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</si>
  <si>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</si>
  <si>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</si>
  <si>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</si>
  <si>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</si>
  <si>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</si>
  <si>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</si>
  <si>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</si>
  <si>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</si>
  <si>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</si>
  <si>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</si>
  <si>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</si>
  <si>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</si>
  <si>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</si>
  <si>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</si>
  <si>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</si>
  <si>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</si>
  <si>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</si>
  <si>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</si>
  <si>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</si>
  <si>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</si>
  <si>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</si>
  <si>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</si>
  <si>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</si>
  <si>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</si>
  <si>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</si>
  <si>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</si>
  <si>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</si>
  <si>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</si>
  <si>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</si>
  <si>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</si>
  <si>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</si>
  <si>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</si>
  <si>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</si>
  <si>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</si>
  <si>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</si>
  <si>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</si>
  <si>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</si>
  <si>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</si>
  <si>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</si>
  <si>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</si>
  <si>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</si>
  <si>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</si>
  <si>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</si>
  <si>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</si>
  <si>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</si>
  <si>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</si>
  <si>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</si>
  <si>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</si>
  <si>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</si>
  <si>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</si>
  <si>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</si>
  <si>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</si>
  <si>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</si>
  <si>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</si>
  <si>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</si>
  <si>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</si>
  <si>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</si>
  <si>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</si>
  <si>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</si>
  <si>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</si>
  <si>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</si>
  <si>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</si>
  <si>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</si>
  <si>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</si>
  <si>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</si>
  <si>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</si>
  <si>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</si>
  <si>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</si>
  <si>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</si>
  <si>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</si>
  <si>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</si>
  <si>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</si>
  <si>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</si>
  <si>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</si>
  <si>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</si>
  <si>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</si>
  <si>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</si>
  <si>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</si>
  <si>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</si>
  <si>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</si>
  <si>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</si>
  <si>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</si>
  <si>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</si>
  <si>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</si>
  <si>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</si>
  <si>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</si>
  <si>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</si>
  <si>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</si>
  <si>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</si>
  <si>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</si>
  <si>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</si>
  <si>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</si>
  <si>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</si>
  <si>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</si>
  <si>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</si>
  <si>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</si>
  <si>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</si>
  <si>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</si>
  <si>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</si>
  <si>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</si>
  <si>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</si>
  <si>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</si>
  <si>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</si>
  <si>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</si>
  <si>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</si>
  <si>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</si>
  <si>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</si>
  <si>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</si>
  <si>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</si>
  <si>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</si>
  <si>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</si>
  <si>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</si>
  <si>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</si>
  <si>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</si>
  <si>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</si>
  <si>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</si>
  <si>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</si>
  <si>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</si>
  <si>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</si>
  <si>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</si>
  <si>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</si>
  <si>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</si>
  <si>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</si>
  <si>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</si>
  <si>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</si>
  <si>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</si>
  <si>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</si>
  <si>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</si>
  <si>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</si>
  <si>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</si>
  <si>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</si>
  <si>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</si>
  <si>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</si>
  <si>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</si>
  <si>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</si>
  <si>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</si>
  <si>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</si>
  <si>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</si>
  <si>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</si>
  <si>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</si>
  <si>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</si>
  <si>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</si>
  <si>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</si>
  <si>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</si>
  <si>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</si>
  <si>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</si>
  <si>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</si>
  <si>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</si>
  <si>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</si>
  <si>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</si>
  <si>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</si>
  <si>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</si>
  <si>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</si>
  <si>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</si>
  <si>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</si>
  <si>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</si>
  <si>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</si>
  <si>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</si>
  <si>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</si>
  <si>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</si>
  <si>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</si>
  <si>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</si>
  <si>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</si>
  <si>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</si>
  <si>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</si>
  <si>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</si>
  <si>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</si>
  <si>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</si>
  <si>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</si>
  <si>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</si>
  <si>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</si>
  <si>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</si>
  <si>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</si>
  <si>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</si>
  <si>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</si>
  <si>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</si>
  <si>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</si>
  <si>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</si>
  <si>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</si>
  <si>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</si>
  <si>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</si>
  <si>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</si>
  <si>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</si>
  <si>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</si>
  <si>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</si>
  <si>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</si>
  <si>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</si>
  <si>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</si>
  <si>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</si>
  <si>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</si>
  <si>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</si>
  <si>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</si>
  <si>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</si>
  <si>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</si>
  <si>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</si>
  <si>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</si>
  <si>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</si>
  <si>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</si>
  <si>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</si>
  <si>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</si>
  <si>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</si>
  <si>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</si>
  <si>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</si>
  <si>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</si>
  <si>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</si>
  <si>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</si>
  <si>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</si>
  <si>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</si>
  <si>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</si>
  <si>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</si>
  <si>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</si>
  <si>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</si>
  <si>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</si>
  <si>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</si>
  <si>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</si>
  <si>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</si>
  <si>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</si>
  <si>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</si>
  <si>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</si>
  <si>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</si>
  <si>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</si>
  <si>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</si>
  <si>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</si>
  <si>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</si>
  <si>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</si>
  <si>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</si>
  <si>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</si>
  <si>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</si>
  <si>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</si>
  <si>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</si>
  <si>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</si>
  <si>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</si>
  <si>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</si>
  <si>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</si>
  <si>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</si>
  <si>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</si>
  <si>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</si>
  <si>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</si>
  <si>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</si>
  <si>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</si>
  <si>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</si>
  <si>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</si>
  <si>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</si>
  <si>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</si>
  <si>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</si>
  <si>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</si>
  <si>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</si>
  <si>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</si>
  <si>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</si>
  <si>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</si>
  <si>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</si>
  <si>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</si>
  <si>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</si>
  <si>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</si>
  <si>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</si>
  <si>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</si>
  <si>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</si>
  <si>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</si>
  <si>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</si>
  <si>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</si>
  <si>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</si>
  <si>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</si>
  <si>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</si>
  <si>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</si>
  <si>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</si>
  <si>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</si>
  <si>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</si>
  <si>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</si>
  <si>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</si>
  <si>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</si>
  <si>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</si>
  <si>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</si>
  <si>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</si>
  <si>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</si>
  <si>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</si>
  <si>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</si>
  <si>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</si>
  <si>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</si>
  <si>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</si>
  <si>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</si>
  <si>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</si>
  <si>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</si>
  <si>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</si>
  <si>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</si>
  <si>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</si>
  <si>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</si>
  <si>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</si>
  <si>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</si>
  <si>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</si>
  <si>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</si>
  <si>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</si>
  <si>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</si>
  <si>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</si>
  <si>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</si>
  <si>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</si>
  <si>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</si>
  <si>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</si>
  <si>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</si>
  <si>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</si>
  <si>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</si>
  <si>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</si>
  <si>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</si>
  <si>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</si>
  <si>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</si>
  <si>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</si>
  <si>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</si>
  <si>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</si>
  <si>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</si>
  <si>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</si>
  <si>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</si>
  <si>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</si>
  <si>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</si>
  <si>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</si>
  <si>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</si>
  <si>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</si>
  <si>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</si>
  <si>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</si>
  <si>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</si>
  <si>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</si>
  <si>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</si>
  <si>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</si>
  <si>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</si>
  <si>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</si>
  <si>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</si>
  <si>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</si>
  <si>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</si>
  <si>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</si>
  <si>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</si>
  <si>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</si>
  <si>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</si>
  <si>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</si>
  <si>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</si>
  <si>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</si>
  <si>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</si>
  <si>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</si>
  <si>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</si>
  <si>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</si>
  <si>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</si>
  <si>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</si>
  <si>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</si>
  <si>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</si>
  <si>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</si>
  <si>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</si>
  <si>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</si>
  <si>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</si>
  <si>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</si>
  <si>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</si>
  <si>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</si>
  <si>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</si>
  <si>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</si>
  <si>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</si>
  <si>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</si>
  <si>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</si>
  <si>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</si>
  <si>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</si>
  <si>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</si>
  <si>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</si>
  <si>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</si>
  <si>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</si>
  <si>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</si>
  <si>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</si>
  <si>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</si>
  <si>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</si>
  <si>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</si>
  <si>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</si>
  <si>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</si>
  <si>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</si>
  <si>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</si>
  <si>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</si>
  <si>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</si>
  <si>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</si>
  <si>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</si>
  <si>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</si>
  <si>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</si>
  <si>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</si>
  <si>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</si>
  <si>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</si>
  <si>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</si>
  <si>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</si>
  <si>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</si>
  <si>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</si>
  <si>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</si>
  <si>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</si>
  <si>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</si>
  <si>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</si>
  <si>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</si>
  <si>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</si>
  <si>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</si>
  <si>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</si>
  <si>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</si>
  <si>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</si>
  <si>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</si>
  <si>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</si>
  <si>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</si>
  <si>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</si>
  <si>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</si>
  <si>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</si>
  <si>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</si>
  <si>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</si>
  <si>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</si>
  <si>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</si>
  <si>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</si>
  <si>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</si>
  <si>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</si>
  <si>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</si>
  <si>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</si>
  <si>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</si>
  <si>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</si>
  <si>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</si>
  <si>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</si>
  <si>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</si>
  <si>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</si>
  <si>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</si>
  <si>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</si>
  <si>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</si>
  <si>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</si>
  <si>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</si>
  <si>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</si>
  <si>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</si>
  <si>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</si>
  <si>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</si>
  <si>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</si>
  <si>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</si>
  <si>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</si>
  <si>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</si>
  <si>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</si>
  <si>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</si>
  <si>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</si>
  <si>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</si>
  <si>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</si>
  <si>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</si>
  <si>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</si>
  <si>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</si>
  <si>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</si>
  <si>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</si>
  <si>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</si>
  <si>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</si>
  <si>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</si>
  <si>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</si>
  <si>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</si>
  <si>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</si>
  <si>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</si>
  <si>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</si>
  <si>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</si>
  <si>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</si>
  <si>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</si>
  <si>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</si>
  <si>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</si>
  <si>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</si>
  <si>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</si>
  <si>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</si>
  <si>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</si>
  <si>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</si>
  <si>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</si>
  <si>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</si>
  <si>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</si>
  <si>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</si>
  <si>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</si>
  <si>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</si>
  <si>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</si>
  <si>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</si>
  <si>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</si>
  <si>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</si>
  <si>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</si>
  <si>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</si>
  <si>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</si>
  <si>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</si>
  <si>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</si>
  <si>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</si>
  <si>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</si>
  <si>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</si>
  <si>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</si>
  <si>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</si>
  <si>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</si>
  <si>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</si>
  <si>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</si>
  <si>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</si>
  <si>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</si>
  <si>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</si>
  <si>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</si>
  <si>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</si>
  <si>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</si>
  <si>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</si>
  <si>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</si>
  <si>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</si>
  <si>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</si>
  <si>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</si>
  <si>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</si>
  <si>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</si>
  <si>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</si>
  <si>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</si>
  <si>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</si>
  <si>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</si>
  <si>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</si>
  <si>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</si>
  <si>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</si>
  <si>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</si>
  <si>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</si>
  <si>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</si>
  <si>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</si>
  <si>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</si>
  <si>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</si>
  <si>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</si>
  <si>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</si>
  <si>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</si>
  <si>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</si>
  <si>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</si>
  <si>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</si>
  <si>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</si>
  <si>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</si>
  <si>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</si>
  <si>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</si>
  <si>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</si>
  <si>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</si>
  <si>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</si>
  <si>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</si>
  <si>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</si>
  <si>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</si>
  <si>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</si>
  <si>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</si>
  <si>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</si>
  <si>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</si>
  <si>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</si>
  <si>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</si>
  <si>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</si>
  <si>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</si>
  <si>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</si>
  <si>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</si>
  <si>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</si>
  <si>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</si>
  <si>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</si>
  <si>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</si>
  <si>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</si>
  <si>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</si>
  <si>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</si>
  <si>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</si>
  <si>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</si>
  <si>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</si>
  <si>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</si>
  <si>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</si>
  <si>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</si>
  <si>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</si>
  <si>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</si>
  <si>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</si>
  <si>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</si>
  <si>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</si>
  <si>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</si>
  <si>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</si>
  <si>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</si>
  <si>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</si>
  <si>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</si>
  <si>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</si>
  <si>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</si>
  <si>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</si>
  <si>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</si>
  <si>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</si>
  <si>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</si>
  <si>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</si>
  <si>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</si>
  <si>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</si>
  <si>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</si>
  <si>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</si>
  <si>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</si>
  <si>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</si>
  <si>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</si>
  <si>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</si>
  <si>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</si>
  <si>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</si>
  <si>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</si>
  <si>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</si>
  <si>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</si>
  <si>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</si>
  <si>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</si>
  <si>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</si>
  <si>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</si>
  <si>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</si>
  <si>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</si>
  <si>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</si>
  <si>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</si>
  <si>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</si>
  <si>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</si>
  <si>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</si>
  <si>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</si>
  <si>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</si>
  <si>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</si>
  <si>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</si>
  <si>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</si>
  <si>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</si>
  <si>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</si>
  <si>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</si>
  <si>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</si>
  <si>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</si>
  <si>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</si>
  <si>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</si>
  <si>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</si>
  <si>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</si>
  <si>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</si>
  <si>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</si>
  <si>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</si>
  <si>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</si>
  <si>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</si>
  <si>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</si>
  <si>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</si>
  <si>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</si>
  <si>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</si>
  <si>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</si>
  <si>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</si>
  <si>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</si>
  <si>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</si>
  <si>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</si>
  <si>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</si>
  <si>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</si>
  <si>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</si>
  <si>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</si>
  <si>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</si>
  <si>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</si>
  <si>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</si>
  <si>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</si>
  <si>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</si>
  <si>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</si>
  <si>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</si>
  <si>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</si>
  <si>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</si>
  <si>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</si>
  <si>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</si>
  <si>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</si>
  <si>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</si>
  <si>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</si>
  <si>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</si>
  <si>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</si>
  <si>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</si>
  <si>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</si>
  <si>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</si>
  <si>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</si>
  <si>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</si>
  <si>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</si>
  <si>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</si>
  <si>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</si>
  <si>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</si>
  <si>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</si>
  <si>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</si>
  <si>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</si>
  <si>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</si>
  <si>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</si>
  <si>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</si>
  <si>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</si>
  <si>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</si>
  <si>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</si>
  <si>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</si>
  <si>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</si>
  <si>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</si>
  <si>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</si>
  <si>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</si>
  <si>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</si>
  <si>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</si>
  <si>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</si>
  <si>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</si>
  <si>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</si>
  <si>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</si>
  <si>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</si>
  <si>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</si>
  <si>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</si>
  <si>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</si>
  <si>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</si>
  <si>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</si>
  <si>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</si>
  <si>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</si>
  <si>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</si>
  <si>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</si>
  <si>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</si>
  <si>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</si>
  <si>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</si>
  <si>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</si>
  <si>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</si>
  <si>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</si>
  <si>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</si>
  <si>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</si>
  <si>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</si>
  <si>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</si>
  <si>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</si>
  <si>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</si>
  <si>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</si>
  <si>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</si>
  <si>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</si>
  <si>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</si>
  <si>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</si>
  <si>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</si>
  <si>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</si>
  <si>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</si>
  <si>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</si>
  <si>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</si>
  <si>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</si>
  <si>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</si>
  <si>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</si>
  <si>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</si>
  <si>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</si>
  <si>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</si>
  <si>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</si>
  <si>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</si>
  <si>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</si>
  <si>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</si>
  <si>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</si>
  <si>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</si>
  <si>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</si>
  <si>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</si>
  <si>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</si>
  <si>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</si>
  <si>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</si>
  <si>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</si>
  <si>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</si>
  <si>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</si>
  <si>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</si>
  <si>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</si>
  <si>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</si>
  <si>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</si>
  <si>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</si>
  <si>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</si>
  <si>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</si>
  <si>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</si>
  <si>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</si>
  <si>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</si>
  <si>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</si>
  <si>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</si>
  <si>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</si>
  <si>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</si>
  <si>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</si>
  <si>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</si>
  <si>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</si>
  <si>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</si>
  <si>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</si>
  <si>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</si>
  <si>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</si>
  <si>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</si>
  <si>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</si>
  <si>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</si>
  <si>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</si>
  <si>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</si>
  <si>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</si>
  <si>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</si>
  <si>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</si>
  <si>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</si>
  <si>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</si>
  <si>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</si>
  <si>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</si>
  <si>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</si>
  <si>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</si>
  <si>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</si>
  <si>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</si>
  <si>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</si>
  <si>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</si>
  <si>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</si>
  <si>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</si>
  <si>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</si>
  <si>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</si>
  <si>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</si>
  <si>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</si>
  <si>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</si>
  <si>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</si>
  <si>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</si>
  <si>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</si>
  <si>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</si>
  <si>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</si>
  <si>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</si>
  <si>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</si>
  <si>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</si>
  <si>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</si>
  <si>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</si>
  <si>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</si>
  <si>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</si>
  <si>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</si>
  <si>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</si>
  <si>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</si>
  <si>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</si>
  <si>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</si>
  <si>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</si>
  <si>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</si>
  <si>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</si>
  <si>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</si>
  <si>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</si>
  <si>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</si>
  <si>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</si>
  <si>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</si>
  <si>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</si>
  <si>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</si>
  <si>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</si>
  <si>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</si>
  <si>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</si>
  <si>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</si>
  <si>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</si>
  <si>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</si>
  <si>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</si>
  <si>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</si>
  <si>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</si>
  <si>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</si>
  <si>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</si>
  <si>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</si>
  <si>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</si>
  <si>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</si>
  <si>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</si>
  <si>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</si>
  <si>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</si>
  <si>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</si>
  <si>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</si>
  <si>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</si>
  <si>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</si>
  <si>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</si>
  <si>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</si>
  <si>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</si>
  <si>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</si>
  <si>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</si>
  <si>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</si>
  <si>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</si>
  <si>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</si>
  <si>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</si>
  <si>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</si>
  <si>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</si>
  <si>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</si>
  <si>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</si>
  <si>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</si>
  <si>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</si>
  <si>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</si>
  <si>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</si>
  <si>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</si>
  <si>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</si>
  <si>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</si>
  <si>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</si>
  <si>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</si>
  <si>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</si>
  <si>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</si>
  <si>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</si>
  <si>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</si>
  <si>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</si>
  <si>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</si>
  <si>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</si>
  <si>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</si>
  <si>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</si>
  <si>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</si>
  <si>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</si>
  <si>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</si>
  <si>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</si>
  <si>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</si>
  <si>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</si>
  <si>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</si>
  <si>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</si>
  <si>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</si>
  <si>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</si>
  <si>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</si>
  <si>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</si>
  <si>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</si>
  <si>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</si>
  <si>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</si>
  <si>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</si>
  <si>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</si>
  <si>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</si>
  <si>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</si>
  <si>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</si>
  <si>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</si>
  <si>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</si>
  <si>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</si>
  <si>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</si>
  <si>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</si>
  <si>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</si>
  <si>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</si>
  <si>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</si>
  <si>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</si>
  <si>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</si>
  <si>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</si>
  <si>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</si>
  <si>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</si>
  <si>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</si>
  <si>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</si>
  <si>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</si>
  <si>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</si>
  <si>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</si>
  <si>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</si>
  <si>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</si>
  <si>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</si>
  <si>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</si>
  <si>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</si>
  <si>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</si>
  <si>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</si>
  <si>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</si>
  <si>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</si>
  <si>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</si>
  <si>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</si>
  <si>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</si>
  <si>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</si>
  <si>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</si>
  <si>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</si>
  <si>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</si>
  <si>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</si>
  <si>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</si>
  <si>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</si>
  <si>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</si>
  <si>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</si>
  <si>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</si>
  <si>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</si>
  <si>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</si>
  <si>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</si>
  <si>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</si>
  <si>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</si>
  <si>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</si>
  <si>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</si>
  <si>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</si>
  <si>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</si>
  <si>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</si>
  <si>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</si>
  <si>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</si>
  <si>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</si>
  <si>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</si>
  <si>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</si>
  <si>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</si>
  <si>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</si>
  <si>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</si>
  <si>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</si>
  <si>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</si>
  <si>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</si>
  <si>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</si>
  <si>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</si>
  <si>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</si>
  <si>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</si>
  <si>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</si>
  <si>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</si>
  <si>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</si>
  <si>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</si>
  <si>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</si>
  <si>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</si>
  <si>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</si>
  <si>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</si>
  <si>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</si>
  <si>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</si>
  <si>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</si>
  <si>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</si>
  <si>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</si>
  <si>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</si>
  <si>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</si>
  <si>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</si>
  <si>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</si>
  <si>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</si>
  <si>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</si>
  <si>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</si>
  <si>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</si>
  <si>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</si>
  <si>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</si>
  <si>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</si>
  <si>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</si>
  <si>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</si>
  <si>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</si>
  <si>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</si>
  <si>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</si>
  <si>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</si>
  <si>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</si>
  <si>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</si>
  <si>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</si>
  <si>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</si>
  <si>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</si>
  <si>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</si>
  <si>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</si>
  <si>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</si>
  <si>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</si>
  <si>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</si>
  <si>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</si>
  <si>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</si>
  <si>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</si>
  <si>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</si>
  <si>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</si>
  <si>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</si>
  <si>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</si>
  <si>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</si>
  <si>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</si>
  <si>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</si>
  <si>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</si>
  <si>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</si>
  <si>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</si>
  <si>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</si>
  <si>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</si>
  <si>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</si>
  <si>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</si>
  <si>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</si>
  <si>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</si>
  <si>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</si>
  <si>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</si>
  <si>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</si>
  <si>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</si>
  <si>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</si>
  <si>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</si>
  <si>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</si>
  <si>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</si>
  <si>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</si>
  <si>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</si>
  <si>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</si>
  <si>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</si>
  <si>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</si>
  <si>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</si>
  <si>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</si>
  <si>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</si>
  <si>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</si>
  <si>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</si>
  <si>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</si>
  <si>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</si>
  <si>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</si>
  <si>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</si>
  <si>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</si>
  <si>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</si>
  <si>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</si>
  <si>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</si>
  <si>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</si>
  <si>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</si>
  <si>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</si>
  <si>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</si>
  <si>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</si>
  <si>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</si>
  <si>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</si>
  <si>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</si>
  <si>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</si>
  <si>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</si>
  <si>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</si>
  <si>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</si>
  <si>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</si>
  <si>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</si>
  <si>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</si>
  <si>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</si>
  <si>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</si>
  <si>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</si>
  <si>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</si>
  <si>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</si>
  <si>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</si>
  <si>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</si>
  <si>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</si>
  <si>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</si>
  <si>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</si>
  <si>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</si>
  <si>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</si>
  <si>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</si>
  <si>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</si>
  <si>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</si>
  <si>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</si>
  <si>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</si>
  <si>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</si>
  <si>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</si>
  <si>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</si>
  <si>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</si>
  <si>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</si>
  <si>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</si>
  <si>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</si>
  <si>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</si>
  <si>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</si>
  <si>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</si>
  <si>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</si>
  <si>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</si>
  <si>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</si>
  <si>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</si>
  <si>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</si>
  <si>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</si>
  <si>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</si>
  <si>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</si>
  <si>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</si>
  <si>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</si>
  <si>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</si>
  <si>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</si>
  <si>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</si>
  <si>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</si>
  <si>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</si>
  <si>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</si>
  <si>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</si>
  <si>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</si>
  <si>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</si>
  <si>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</si>
  <si>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</si>
  <si>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</si>
  <si>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</si>
  <si>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</si>
  <si>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</si>
  <si>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</si>
  <si>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</si>
  <si>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</si>
  <si>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</si>
  <si>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</si>
  <si>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</si>
  <si>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</si>
  <si>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</si>
  <si>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</si>
  <si>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</si>
  <si>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</si>
  <si>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</si>
  <si>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</si>
  <si>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</si>
  <si>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</si>
  <si>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</si>
  <si>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</si>
  <si>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</si>
  <si>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</si>
  <si>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</si>
  <si>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</si>
  <si>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</si>
  <si>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</si>
  <si>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</si>
  <si>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</si>
  <si>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</si>
  <si>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</si>
  <si>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</si>
  <si>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</si>
  <si>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</si>
  <si>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</si>
  <si>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</si>
  <si>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</si>
  <si>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</si>
  <si>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</si>
  <si>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</si>
  <si>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</si>
  <si>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</si>
  <si>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</si>
  <si>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</si>
  <si>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</si>
  <si>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</si>
  <si>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</si>
  <si>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</si>
  <si>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</si>
  <si>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</si>
  <si>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</si>
  <si>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</si>
  <si>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</si>
  <si>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</si>
  <si>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</si>
  <si>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</si>
  <si>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</si>
  <si>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</si>
  <si>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</si>
  <si>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</si>
  <si>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</si>
  <si>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</si>
  <si>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</si>
  <si>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</si>
  <si>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</si>
  <si>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</si>
  <si>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</si>
  <si>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</si>
  <si>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</si>
  <si>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</si>
  <si>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</si>
  <si>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</si>
  <si>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</si>
  <si>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</si>
  <si>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</si>
  <si>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</si>
  <si>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</si>
  <si>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</si>
  <si>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</si>
  <si>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</si>
  <si>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</si>
  <si>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</si>
  <si>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</si>
  <si>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</si>
  <si>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</si>
  <si>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</si>
  <si>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</si>
  <si>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</si>
  <si>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</si>
  <si>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</si>
  <si>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</si>
  <si>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</si>
  <si>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</si>
  <si>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</si>
  <si>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</si>
  <si>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</si>
  <si>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</si>
  <si>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</si>
  <si>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</si>
  <si>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</si>
  <si>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</si>
  <si>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</si>
  <si>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</si>
  <si>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</si>
  <si>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</si>
  <si>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</si>
  <si>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</si>
  <si>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</si>
  <si>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</si>
  <si>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</si>
  <si>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</si>
  <si>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</si>
  <si>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</si>
  <si>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</si>
  <si>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</si>
  <si>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</si>
  <si>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</si>
  <si>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</si>
  <si>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</si>
  <si>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</si>
  <si>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</si>
  <si>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</si>
  <si>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</si>
  <si>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</si>
  <si>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</si>
  <si>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</si>
  <si>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</si>
  <si>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</si>
  <si>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</si>
  <si>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</si>
  <si>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</si>
  <si>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</si>
  <si>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</si>
  <si>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</si>
  <si>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</si>
  <si>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</si>
  <si>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</si>
  <si>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</si>
  <si>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</si>
  <si>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</si>
  <si>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</si>
  <si>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</si>
  <si>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</si>
  <si>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</si>
  <si>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</si>
  <si>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</si>
  <si>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</si>
  <si>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</si>
  <si>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</si>
  <si>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</si>
  <si>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</si>
  <si>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</si>
  <si>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</si>
  <si>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</si>
  <si>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</si>
  <si>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</si>
  <si>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</si>
  <si>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</si>
  <si>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</si>
  <si>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</si>
  <si>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</si>
  <si>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</si>
  <si>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</si>
  <si>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</si>
  <si>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</si>
  <si>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</si>
  <si>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</si>
  <si>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</si>
  <si>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</si>
  <si>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</si>
  <si>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</si>
  <si>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</si>
  <si>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</si>
  <si>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</si>
  <si>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</si>
  <si>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</si>
  <si>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</si>
  <si>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</si>
  <si>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</si>
  <si>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</si>
  <si>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</si>
  <si>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</si>
  <si>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</si>
  <si>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</si>
  <si>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</si>
  <si>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</si>
  <si>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</si>
  <si>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</si>
  <si>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</si>
  <si>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</si>
  <si>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</si>
  <si>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</si>
  <si>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</si>
  <si>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</si>
  <si>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</si>
  <si>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</si>
  <si>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</si>
  <si>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</si>
  <si>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</si>
  <si>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</si>
  <si>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</si>
  <si>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</si>
  <si>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</si>
  <si>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</si>
  <si>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</si>
  <si>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</si>
  <si>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</si>
  <si>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</si>
  <si>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</si>
  <si>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</si>
  <si>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</si>
  <si>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</si>
  <si>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</si>
  <si>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</si>
  <si>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</si>
  <si>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</si>
  <si>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</si>
  <si>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</si>
  <si>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</si>
  <si>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</si>
  <si>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</si>
  <si>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</si>
  <si>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</si>
  <si>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</si>
  <si>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</si>
  <si>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</si>
  <si>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</si>
  <si>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</si>
  <si>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</si>
  <si>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</si>
  <si>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</si>
  <si>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</si>
  <si>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</si>
  <si>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</si>
  <si>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</si>
  <si>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</si>
  <si>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</si>
  <si>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</si>
  <si>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</si>
  <si>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</si>
  <si>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</si>
  <si>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</si>
  <si>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</si>
  <si>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</si>
  <si>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</si>
  <si>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</si>
  <si>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</si>
  <si>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</si>
  <si>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</si>
  <si>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</si>
  <si>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</si>
  <si>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</si>
  <si>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</si>
  <si>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</si>
  <si>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</si>
  <si>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</si>
  <si>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</si>
  <si>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</si>
  <si>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</si>
  <si>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</si>
  <si>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</si>
  <si>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</si>
  <si>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</si>
  <si>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</si>
  <si>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</si>
  <si>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</si>
  <si>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</si>
  <si>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</si>
  <si>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</si>
  <si>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</si>
  <si>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</si>
  <si>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</si>
  <si>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</si>
  <si>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</si>
  <si>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</si>
  <si>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</si>
  <si>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</si>
  <si>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</si>
  <si>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</si>
  <si>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</si>
  <si>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</si>
  <si>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</si>
  <si>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</si>
  <si>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</si>
  <si>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</si>
  <si>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</si>
  <si>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</si>
  <si>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</si>
  <si>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</si>
  <si>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</si>
  <si>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</si>
  <si>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</si>
  <si>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</si>
  <si>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</si>
  <si>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</si>
  <si>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</si>
  <si>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</si>
  <si>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</si>
  <si>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</si>
  <si>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</si>
  <si>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</si>
  <si>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</si>
  <si>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</si>
  <si>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</si>
  <si>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</si>
  <si>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</si>
  <si>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</si>
  <si>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</si>
  <si>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</si>
  <si>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</si>
  <si>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</si>
  <si>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</si>
  <si>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</si>
  <si>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</si>
  <si>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</si>
  <si>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</si>
  <si>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</si>
  <si>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</si>
  <si>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</si>
  <si>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</si>
  <si>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</si>
  <si>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</si>
  <si>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</si>
  <si>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</si>
  <si>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</si>
  <si>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</si>
  <si>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</si>
  <si>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</si>
  <si>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</si>
  <si>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</si>
  <si>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</si>
  <si>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</si>
  <si>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</si>
  <si>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</si>
  <si>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</si>
  <si>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</si>
  <si>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</si>
  <si>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</si>
  <si>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</si>
  <si>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</si>
  <si>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</si>
  <si>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</si>
  <si>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</si>
  <si>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</si>
  <si>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</si>
  <si>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</si>
  <si>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</si>
  <si>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</si>
  <si>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</si>
  <si>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</si>
  <si>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</si>
  <si>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</si>
  <si>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</si>
  <si>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</si>
  <si>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</si>
  <si>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</si>
  <si>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</si>
  <si>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</si>
  <si>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</si>
  <si>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</si>
  <si>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</si>
  <si>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</si>
  <si>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</si>
  <si>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</si>
  <si>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</si>
  <si>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</si>
  <si>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</si>
  <si>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</si>
  <si>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</si>
  <si>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</si>
  <si>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</si>
  <si>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</si>
  <si>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</si>
  <si>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</si>
  <si>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</si>
  <si>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</si>
  <si>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</si>
  <si>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</si>
  <si>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</si>
  <si>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</si>
  <si>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</si>
  <si>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</si>
  <si>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</si>
  <si>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</si>
  <si>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</si>
  <si>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</si>
  <si>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</si>
  <si>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</si>
  <si>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</si>
  <si>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</si>
  <si>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</si>
  <si>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</si>
  <si>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</si>
  <si>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</si>
  <si>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</si>
  <si>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</si>
  <si>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</si>
  <si>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</si>
  <si>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</si>
  <si>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</si>
  <si>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</si>
  <si>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</si>
  <si>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</si>
  <si>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</si>
  <si>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</si>
  <si>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</si>
  <si>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</si>
  <si>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</si>
  <si>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</si>
  <si>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</si>
  <si>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</si>
  <si>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</si>
  <si>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</si>
  <si>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</si>
  <si>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</si>
  <si>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</si>
  <si>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</si>
  <si>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</si>
  <si>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</si>
  <si>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</si>
  <si>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</si>
  <si>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</si>
  <si>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</si>
  <si>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</si>
  <si>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</si>
  <si>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</si>
  <si>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</si>
  <si>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</si>
  <si>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</si>
  <si>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</si>
  <si>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</si>
  <si>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</si>
  <si>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</si>
  <si>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</si>
  <si>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</si>
  <si>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</si>
  <si>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</si>
  <si>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</si>
  <si>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</si>
  <si>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</si>
  <si>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</si>
  <si>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</si>
  <si>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</si>
  <si>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</si>
  <si>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</si>
  <si>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</si>
  <si>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</si>
  <si>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</si>
  <si>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</si>
  <si>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</si>
  <si>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</si>
  <si>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</si>
  <si>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</si>
  <si>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</si>
  <si>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</si>
  <si>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</si>
  <si>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</si>
  <si>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</si>
  <si>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</si>
  <si>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</si>
  <si>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</si>
  <si>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</si>
  <si>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</si>
  <si>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</si>
  <si>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</si>
  <si>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</si>
  <si>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</si>
  <si>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</si>
  <si>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</si>
  <si>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</si>
  <si>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</si>
  <si>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</si>
  <si>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</si>
  <si>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</si>
  <si>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</si>
  <si>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</si>
  <si>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</si>
  <si>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</si>
  <si>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</si>
  <si>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</si>
  <si>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</si>
  <si>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</si>
  <si>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</si>
  <si>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</si>
  <si>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</si>
  <si>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</si>
  <si>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</si>
  <si>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</si>
  <si>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</si>
  <si>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</si>
  <si>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</si>
  <si>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</si>
  <si>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</si>
  <si>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</si>
  <si>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</si>
  <si>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</si>
  <si>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</si>
  <si>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</si>
  <si>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</si>
  <si>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</si>
  <si>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</si>
  <si>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</si>
  <si>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</si>
  <si>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</si>
  <si>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</si>
  <si>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</si>
  <si>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</si>
  <si>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</si>
  <si>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</si>
  <si>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</si>
  <si>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</si>
  <si>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</si>
  <si>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</si>
  <si>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</si>
  <si>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</si>
  <si>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</si>
  <si>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</si>
  <si>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</si>
  <si>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</si>
  <si>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</si>
  <si>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</si>
  <si>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</si>
  <si>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</si>
  <si>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</si>
  <si>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</si>
  <si>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</si>
  <si>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</si>
  <si>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</si>
  <si>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</si>
  <si>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</si>
  <si>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</si>
  <si>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</si>
  <si>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</si>
  <si>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</si>
  <si>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</si>
  <si>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</si>
  <si>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</si>
  <si>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</si>
  <si>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</si>
  <si>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</si>
  <si>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</si>
  <si>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</si>
  <si>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</si>
  <si>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</si>
  <si>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</si>
  <si>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</si>
  <si>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</si>
  <si>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</si>
  <si>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</si>
  <si>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</si>
  <si>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</si>
  <si>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</si>
  <si>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</si>
  <si>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</si>
  <si>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</si>
  <si>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</si>
  <si>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</si>
  <si>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</si>
  <si>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</si>
  <si>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</si>
  <si>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</si>
  <si>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</si>
  <si>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</si>
  <si>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</si>
  <si>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</si>
  <si>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</si>
  <si>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</si>
  <si>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</si>
  <si>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</si>
  <si>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</si>
  <si>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</si>
  <si>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</si>
  <si>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</si>
  <si>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</si>
  <si>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</si>
  <si>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</si>
  <si>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</si>
  <si>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</si>
  <si>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</si>
  <si>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</si>
  <si>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</si>
  <si>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</si>
  <si>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</si>
  <si>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</si>
  <si>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</si>
  <si>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</si>
  <si>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</si>
  <si>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</si>
  <si>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</si>
  <si>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</si>
  <si>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</si>
  <si>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</si>
  <si>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</si>
  <si>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</si>
  <si>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</si>
  <si>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</si>
  <si>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</si>
  <si>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</si>
  <si>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</si>
  <si>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</si>
  <si>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</si>
  <si>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</si>
  <si>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</si>
  <si>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</si>
  <si>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</si>
  <si>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</si>
  <si>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</si>
  <si>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</si>
  <si>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</si>
  <si>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</si>
  <si>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</si>
  <si>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</si>
  <si>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</si>
  <si>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</si>
  <si>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</si>
  <si>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</si>
  <si>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</si>
  <si>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</si>
  <si>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</si>
  <si>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</si>
  <si>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</si>
  <si>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</si>
  <si>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</si>
  <si>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</si>
  <si>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</si>
  <si>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</si>
  <si>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</si>
  <si>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</si>
  <si>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</si>
  <si>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</si>
  <si>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</si>
  <si>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</si>
  <si>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</si>
  <si>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</si>
  <si>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</si>
  <si>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</si>
  <si>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</si>
  <si>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</si>
  <si>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</si>
  <si>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</si>
  <si>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</si>
  <si>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</si>
  <si>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</si>
  <si>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</si>
  <si>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</si>
  <si>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</si>
  <si>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</si>
  <si>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</si>
  <si>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</si>
  <si>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</si>
  <si>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</si>
  <si>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</si>
  <si>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</si>
  <si>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</si>
  <si>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</si>
  <si>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</si>
  <si>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</si>
  <si>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</si>
  <si>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</si>
  <si>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</si>
  <si>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</si>
  <si>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</si>
  <si>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</si>
  <si>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</si>
  <si>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</si>
  <si>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</si>
  <si>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</si>
  <si>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</si>
  <si>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</si>
  <si>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</si>
  <si>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</si>
  <si>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</si>
  <si>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</si>
  <si>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</si>
  <si>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</si>
  <si>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</si>
  <si>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</si>
  <si>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</si>
  <si>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</si>
  <si>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</si>
  <si>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</si>
  <si>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</si>
  <si>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</si>
  <si>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</si>
  <si>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</si>
  <si>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</si>
  <si>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</si>
  <si>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</si>
  <si>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</si>
  <si>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</si>
  <si>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</si>
  <si>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</si>
  <si>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</si>
  <si>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</si>
  <si>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</si>
  <si>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</si>
  <si>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</si>
  <si>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</si>
  <si>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</si>
  <si>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</si>
  <si>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</si>
  <si>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</si>
  <si>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</si>
  <si>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</si>
  <si>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</si>
  <si>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</si>
  <si>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</si>
  <si>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</si>
  <si>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</si>
  <si>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</si>
  <si>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</si>
  <si>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</si>
  <si>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</si>
  <si>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</si>
  <si>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</si>
  <si>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</si>
  <si>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</si>
  <si>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</si>
  <si>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</si>
  <si>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</si>
  <si>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</si>
  <si>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</si>
  <si>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</si>
  <si>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</si>
  <si>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</si>
  <si>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</si>
  <si>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</si>
  <si>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</si>
  <si>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</si>
  <si>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</si>
  <si>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</si>
  <si>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</si>
  <si>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</si>
  <si>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</si>
  <si>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</si>
  <si>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</si>
  <si>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</si>
  <si>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</si>
  <si>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</si>
  <si>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</si>
  <si>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</si>
  <si>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</si>
  <si>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</si>
  <si>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</si>
  <si>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</si>
  <si>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</si>
  <si>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</si>
  <si>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</si>
  <si>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</si>
  <si>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</si>
  <si>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</si>
  <si>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</si>
  <si>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</si>
  <si>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</si>
  <si>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</si>
  <si>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</si>
  <si>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</si>
  <si>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</si>
  <si>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</si>
  <si>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</si>
  <si>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</si>
  <si>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</si>
  <si>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</si>
  <si>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</si>
  <si>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</si>
  <si>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</si>
  <si>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</si>
  <si>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</si>
  <si>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</si>
  <si>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</si>
  <si>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</si>
  <si>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</si>
  <si>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</si>
  <si>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</si>
  <si>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</si>
  <si>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</si>
  <si>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</si>
  <si>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</si>
  <si>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</si>
  <si>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</si>
  <si>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</si>
  <si>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</si>
  <si>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</si>
  <si>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</si>
  <si>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</si>
  <si>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</si>
  <si>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</si>
  <si>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</si>
  <si>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</si>
  <si>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</si>
  <si>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</si>
  <si>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</si>
  <si>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</si>
  <si>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</si>
  <si>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</si>
  <si>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</si>
  <si>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</si>
  <si>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</si>
  <si>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</si>
  <si>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</si>
  <si>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</si>
  <si>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</si>
  <si>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</si>
  <si>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</si>
  <si>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</si>
  <si>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</si>
  <si>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</si>
  <si>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</si>
  <si>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</si>
  <si>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</si>
  <si>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</si>
  <si>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</si>
  <si>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</si>
  <si>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</si>
  <si>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</si>
  <si>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</si>
  <si>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</si>
  <si>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</si>
  <si>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</si>
  <si>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</si>
  <si>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</si>
  <si>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</si>
  <si>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</si>
  <si>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</si>
  <si>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</si>
  <si>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</si>
  <si>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</si>
  <si>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</si>
  <si>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</si>
  <si>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</si>
  <si>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</si>
  <si>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</si>
  <si>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</si>
  <si>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</si>
  <si>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</si>
  <si>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</si>
  <si>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</si>
  <si>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</si>
  <si>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</si>
  <si>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</si>
  <si>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</si>
  <si>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</si>
  <si>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</si>
  <si>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</si>
  <si>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</si>
  <si>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</si>
  <si>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</si>
  <si>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</si>
  <si>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</si>
  <si>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</si>
  <si>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</si>
  <si>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</si>
  <si>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</si>
  <si>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</si>
  <si>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</si>
  <si>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</si>
  <si>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</si>
  <si>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</si>
  <si>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</si>
  <si>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</si>
  <si>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</si>
  <si>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</si>
  <si>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</si>
  <si>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</si>
  <si>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</si>
  <si>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</si>
  <si>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</si>
  <si>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</si>
  <si>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</si>
  <si>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</si>
  <si>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</si>
  <si>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</si>
  <si>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</si>
  <si>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</si>
  <si>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</si>
  <si>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</si>
  <si>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</si>
  <si>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</si>
  <si>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</si>
  <si>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</si>
  <si>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</si>
  <si>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</si>
  <si>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</si>
  <si>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</si>
  <si>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</si>
  <si>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</si>
  <si>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</si>
  <si>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</si>
  <si>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</si>
  <si>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</si>
  <si>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</si>
  <si>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</si>
  <si>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</si>
  <si>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</si>
  <si>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</si>
  <si>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</si>
  <si>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</si>
  <si>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</si>
  <si>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</si>
  <si>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</si>
  <si>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</si>
  <si>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</si>
  <si>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</si>
  <si>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</si>
  <si>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</si>
  <si>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</si>
  <si>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</si>
  <si>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</si>
  <si>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</si>
  <si>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</si>
  <si>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</si>
  <si>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</si>
  <si>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</si>
  <si>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</si>
  <si>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</si>
  <si>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</si>
  <si>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</si>
  <si>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</si>
  <si>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</si>
  <si>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</si>
  <si>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</si>
  <si>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</si>
  <si>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</si>
  <si>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</si>
  <si>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</si>
  <si>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</si>
  <si>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</si>
  <si>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</si>
  <si>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</si>
  <si>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</si>
  <si>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</si>
  <si>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</si>
  <si>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</si>
  <si>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</si>
  <si>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</si>
  <si>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</si>
  <si>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</si>
  <si>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</si>
  <si>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</si>
  <si>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</si>
  <si>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</si>
  <si>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</si>
  <si>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</si>
  <si>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</si>
  <si>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</si>
  <si>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</si>
  <si>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</si>
  <si>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</si>
  <si>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</si>
  <si>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</si>
  <si>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</si>
  <si>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</si>
  <si>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</si>
  <si>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</si>
  <si>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</si>
  <si>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</si>
  <si>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</si>
  <si>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</si>
  <si>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</si>
  <si>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</si>
  <si>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</si>
  <si>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</si>
  <si>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</si>
  <si>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</si>
  <si>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</si>
  <si>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</si>
  <si>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</si>
  <si>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</si>
  <si>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</si>
  <si>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</si>
  <si>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</si>
  <si>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</si>
  <si>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</si>
  <si>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</si>
  <si>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</si>
  <si>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</si>
  <si>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</si>
  <si>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</si>
  <si>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</si>
  <si>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</si>
  <si>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</si>
  <si>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</si>
  <si>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</si>
  <si>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</si>
  <si>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</si>
  <si>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</si>
  <si>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</si>
  <si>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</si>
  <si>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</si>
  <si>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</si>
  <si>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</si>
  <si>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</si>
  <si>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</si>
  <si>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</si>
  <si>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</si>
  <si>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</si>
  <si>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</si>
  <si>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</si>
  <si>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</si>
  <si>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</si>
  <si>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</si>
  <si>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</si>
  <si>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</si>
  <si>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</si>
  <si>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</si>
  <si>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</si>
  <si>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</si>
  <si>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</si>
  <si>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</si>
  <si>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</si>
  <si>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</si>
  <si>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</si>
  <si>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</si>
  <si>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</si>
  <si>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</si>
  <si>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</si>
  <si>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</si>
  <si>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</si>
  <si>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</si>
  <si>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</si>
  <si>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</si>
  <si>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</si>
  <si>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</si>
  <si>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</si>
  <si>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</si>
  <si>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</si>
  <si>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</si>
  <si>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</si>
  <si>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</si>
  <si>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</si>
  <si>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</si>
  <si>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</si>
  <si>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</si>
  <si>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</si>
  <si>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</si>
  <si>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</si>
  <si>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</si>
  <si>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</si>
  <si>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</si>
  <si>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</si>
  <si>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</si>
  <si>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</si>
  <si>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</si>
  <si>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</si>
  <si>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</si>
  <si>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</si>
  <si>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</si>
  <si>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</si>
  <si>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</si>
  <si>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</si>
  <si>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</si>
  <si>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</si>
  <si>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</si>
  <si>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</si>
  <si>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</si>
  <si>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</si>
  <si>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</si>
  <si>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</si>
  <si>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</si>
  <si>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</si>
  <si>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</si>
  <si>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</si>
  <si>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</si>
  <si>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</si>
  <si>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</si>
  <si>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</si>
  <si>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</si>
  <si>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</si>
  <si>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</si>
  <si>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</si>
  <si>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</si>
  <si>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</si>
  <si>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</si>
  <si>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</si>
  <si>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</si>
  <si>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</si>
  <si>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</si>
  <si>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</si>
  <si>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</si>
  <si>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</si>
  <si>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</si>
  <si>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</si>
  <si>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</si>
  <si>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</si>
  <si>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</si>
  <si>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</si>
  <si>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</si>
  <si>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</si>
  <si>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</si>
  <si>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</si>
  <si>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</si>
  <si>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</si>
  <si>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</si>
  <si>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</si>
  <si>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</si>
  <si>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</si>
  <si>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</si>
  <si>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</si>
  <si>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</si>
  <si>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</si>
  <si>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</si>
  <si>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</si>
  <si>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</si>
  <si>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</si>
  <si>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</si>
  <si>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</si>
  <si>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</si>
  <si>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</si>
  <si>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</si>
  <si>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</si>
  <si>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</si>
  <si>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</si>
  <si>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</si>
  <si>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</si>
  <si>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</si>
  <si>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</si>
  <si>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</si>
  <si>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</si>
  <si>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</si>
  <si>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</si>
  <si>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</si>
  <si>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</si>
  <si>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</si>
  <si>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</si>
  <si>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</si>
  <si>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</si>
  <si>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</si>
  <si>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</si>
  <si>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</si>
  <si>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</si>
  <si>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</si>
  <si>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</si>
  <si>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</si>
  <si>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</si>
  <si>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</si>
  <si>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</si>
  <si>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</si>
  <si>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</si>
  <si>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</si>
  <si>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</si>
  <si>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</si>
  <si>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</si>
  <si>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</si>
  <si>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</si>
  <si>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</si>
  <si>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</si>
  <si>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</si>
  <si>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</si>
  <si>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</si>
  <si>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</si>
  <si>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</si>
  <si>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</si>
  <si>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</si>
  <si>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</si>
  <si>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</si>
  <si>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</si>
  <si>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</si>
  <si>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</si>
  <si>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</si>
  <si>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</si>
  <si>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</si>
  <si>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</si>
  <si>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</si>
  <si>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</si>
  <si>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</si>
  <si>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</si>
  <si>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</si>
  <si>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</si>
  <si>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</si>
  <si>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</si>
  <si>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</si>
  <si>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</si>
  <si>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</si>
  <si>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</si>
  <si>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</si>
  <si>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</si>
  <si>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</si>
  <si>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</si>
  <si>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</si>
  <si>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</si>
  <si>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</si>
  <si>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</si>
  <si>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</si>
  <si>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</si>
  <si>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</si>
  <si>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</si>
  <si>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</si>
  <si>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</si>
  <si>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</si>
  <si>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</si>
  <si>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</si>
  <si>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</si>
  <si>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</si>
  <si>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</si>
  <si>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</si>
  <si>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</si>
  <si>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</si>
  <si>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</si>
  <si>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</si>
  <si>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</si>
  <si>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</si>
  <si>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</si>
  <si>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</si>
  <si>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</si>
  <si>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</si>
  <si>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</si>
  <si>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</si>
  <si>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</si>
  <si>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</si>
  <si>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</si>
  <si>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</si>
  <si>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</si>
  <si>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</si>
  <si>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</si>
  <si>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</si>
  <si>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</si>
  <si>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</si>
  <si>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</si>
  <si>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</si>
  <si>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</si>
  <si>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</si>
  <si>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</si>
  <si>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</si>
  <si>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</si>
  <si>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</si>
  <si>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</si>
  <si>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</si>
  <si>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</si>
  <si>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</si>
  <si>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</si>
  <si>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</si>
  <si>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</si>
  <si>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</si>
  <si>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</si>
  <si>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</si>
  <si>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</si>
  <si>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</si>
  <si>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</si>
  <si>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</si>
  <si>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</si>
  <si>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</si>
  <si>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</si>
  <si>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</si>
  <si>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</si>
  <si>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</si>
  <si>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</si>
  <si>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</si>
  <si>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</si>
  <si>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</si>
  <si>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</si>
  <si>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</si>
  <si>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</si>
  <si>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</si>
  <si>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</si>
  <si>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</si>
  <si>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</si>
  <si>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</si>
  <si>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</si>
  <si>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</si>
  <si>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</si>
  <si>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</si>
  <si>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</si>
  <si>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</si>
  <si>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</si>
  <si>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</si>
  <si>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</si>
  <si>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</si>
  <si>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</si>
  <si>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</si>
  <si>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</si>
  <si>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</si>
  <si>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</si>
  <si>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</si>
  <si>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</si>
  <si>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</si>
  <si>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</si>
  <si>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</si>
  <si>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</si>
  <si>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</si>
  <si>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</si>
  <si>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</si>
  <si>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</si>
  <si>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</si>
  <si>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</si>
  <si>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</si>
  <si>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</si>
  <si>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</si>
  <si>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</si>
  <si>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</si>
  <si>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</si>
  <si>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</si>
  <si>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</si>
  <si>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</si>
  <si>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</si>
  <si>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</si>
  <si>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</si>
  <si>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</si>
  <si>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</si>
  <si>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</si>
  <si>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</si>
  <si>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</si>
  <si>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</si>
  <si>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</si>
  <si>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</si>
  <si>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</si>
  <si>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</si>
  <si>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</si>
  <si>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</si>
  <si>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</si>
  <si>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</si>
  <si>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</si>
  <si>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</si>
  <si>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</si>
  <si>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</si>
  <si>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</si>
  <si>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</si>
  <si>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</si>
  <si>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</si>
  <si>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</si>
  <si>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</si>
  <si>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</si>
  <si>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</si>
  <si>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</si>
  <si>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</si>
  <si>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</si>
  <si>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</si>
  <si>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</si>
  <si>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</si>
  <si>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</si>
  <si>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</si>
  <si>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</si>
  <si>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</si>
  <si>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</si>
  <si>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</si>
  <si>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</si>
  <si>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</si>
  <si>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</si>
  <si>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</si>
  <si>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</si>
  <si>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</si>
  <si>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</si>
  <si>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</si>
  <si>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</si>
  <si>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</si>
  <si>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</si>
  <si>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</si>
  <si>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</si>
  <si>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</si>
  <si>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</si>
  <si>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</si>
  <si>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</si>
  <si>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</si>
  <si>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</si>
  <si>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</si>
  <si>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</si>
  <si>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</si>
  <si>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</si>
  <si>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</si>
  <si>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</si>
  <si>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</si>
  <si>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</si>
  <si>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</si>
  <si>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</si>
  <si>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</si>
  <si>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</si>
  <si>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</si>
  <si>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</si>
  <si>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</si>
  <si>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</si>
  <si>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</si>
  <si>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</si>
  <si>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</si>
  <si>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</si>
  <si>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</si>
  <si>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</si>
  <si>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</si>
  <si>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</si>
  <si>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</si>
  <si>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</si>
  <si>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</si>
  <si>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</si>
  <si>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</si>
  <si>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</si>
  <si>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</si>
  <si>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</si>
  <si>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</si>
  <si>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</si>
  <si>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</si>
  <si>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</si>
  <si>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</si>
  <si>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</si>
  <si>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</si>
  <si>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</si>
  <si>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</si>
  <si>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</si>
  <si>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</si>
  <si>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</si>
  <si>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</si>
  <si>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</si>
  <si>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</si>
  <si>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</si>
  <si>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</si>
  <si>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</si>
  <si>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</si>
  <si>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</si>
  <si>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</si>
  <si>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</si>
  <si>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</si>
  <si>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</si>
  <si>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</si>
  <si>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</si>
  <si>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</si>
  <si>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</si>
  <si>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</si>
  <si>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</si>
  <si>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</si>
  <si>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</si>
  <si>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</si>
  <si>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</si>
  <si>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</si>
  <si>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</si>
  <si>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</si>
  <si>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</si>
  <si>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</si>
  <si>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</si>
  <si>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</si>
  <si>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</si>
  <si>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</si>
  <si>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</si>
  <si>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</si>
  <si>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</si>
  <si>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</si>
  <si>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</si>
  <si>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</si>
  <si>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</si>
  <si>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</si>
  <si>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</si>
  <si>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</si>
  <si>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</si>
  <si>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</si>
  <si>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</si>
  <si>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</si>
  <si>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</si>
  <si>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</si>
  <si>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</si>
  <si>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</si>
  <si>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</si>
  <si>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</si>
  <si>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</si>
  <si>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</si>
  <si>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</si>
  <si>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</si>
  <si>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</si>
  <si>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</si>
  <si>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</si>
  <si>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</si>
  <si>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</si>
  <si>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</si>
  <si>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</si>
  <si>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</si>
  <si>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</si>
  <si>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</si>
  <si>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</si>
  <si>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</si>
  <si>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</si>
  <si>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</si>
  <si>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</si>
  <si>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</si>
  <si>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</si>
  <si>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</si>
  <si>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</si>
  <si>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</si>
  <si>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</si>
  <si>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</si>
  <si>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</si>
  <si>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</si>
  <si>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</si>
  <si>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</si>
  <si>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</si>
  <si>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</si>
  <si>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</si>
  <si>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</si>
  <si>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</si>
  <si>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</si>
  <si>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</si>
  <si>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</si>
  <si>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</si>
  <si>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</si>
  <si>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</si>
  <si>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</si>
  <si>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</si>
  <si>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</si>
  <si>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</si>
  <si>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</si>
  <si>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</si>
  <si>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</si>
  <si>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</si>
  <si>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</si>
  <si>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</si>
  <si>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</si>
  <si>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</si>
  <si>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</si>
  <si>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</si>
  <si>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</si>
  <si>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</si>
  <si>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</si>
  <si>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</si>
  <si>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</si>
  <si>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</si>
  <si>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</si>
  <si>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</si>
  <si>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</si>
  <si>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</si>
  <si>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</si>
  <si>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</si>
  <si>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</si>
  <si>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</si>
  <si>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</si>
  <si>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</si>
  <si>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</si>
  <si>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</si>
  <si>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</si>
  <si>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</si>
  <si>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</si>
  <si>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</si>
  <si>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</si>
  <si>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</si>
  <si>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</si>
  <si>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</si>
  <si>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</si>
  <si>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</si>
  <si>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</si>
  <si>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</si>
  <si>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</si>
  <si>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</si>
  <si>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</si>
  <si>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</si>
  <si>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</si>
  <si>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</si>
  <si>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</si>
  <si>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</si>
  <si>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</si>
  <si>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</si>
  <si>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</si>
  <si>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</si>
  <si>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</si>
  <si>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</si>
  <si>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</si>
  <si>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</si>
  <si>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</si>
  <si>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</si>
  <si>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</si>
  <si>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</si>
  <si>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</si>
  <si>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</si>
  <si>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</si>
  <si>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</si>
  <si>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</si>
  <si>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</si>
  <si>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</si>
  <si>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</si>
  <si>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</si>
  <si>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</si>
  <si>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</si>
  <si>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</si>
  <si>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</si>
  <si>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</si>
  <si>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</si>
  <si>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</si>
  <si>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</si>
  <si>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</si>
  <si>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</si>
  <si>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</si>
  <si>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</si>
  <si>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</si>
  <si>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</si>
  <si>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</si>
  <si>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</si>
  <si>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</si>
  <si>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</si>
  <si>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</si>
  <si>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</si>
  <si>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</si>
  <si>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</si>
  <si>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</si>
  <si>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</si>
  <si>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</si>
  <si>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</si>
  <si>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</si>
  <si>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</si>
  <si>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</si>
  <si>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</si>
  <si>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</si>
  <si>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</si>
  <si>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</si>
  <si>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</si>
  <si>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</si>
  <si>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</si>
  <si>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</si>
  <si>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</si>
  <si>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</si>
  <si>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</si>
  <si>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</si>
  <si>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</si>
  <si>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</si>
  <si>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</si>
  <si>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</si>
  <si>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</si>
  <si>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</si>
  <si>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</si>
  <si>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</si>
  <si>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</si>
  <si>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</si>
  <si>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</si>
  <si>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</si>
  <si>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</si>
  <si>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</si>
  <si>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</si>
  <si>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</si>
  <si>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</si>
  <si>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</si>
  <si>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</si>
  <si>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</si>
  <si>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</si>
  <si>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</si>
  <si>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</si>
  <si>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</si>
  <si>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</si>
  <si>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</si>
  <si>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</si>
  <si>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</si>
  <si>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</si>
  <si>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</si>
  <si>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</si>
  <si>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</si>
  <si>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</si>
  <si>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</si>
  <si>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</si>
  <si>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</si>
  <si>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</si>
  <si>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</si>
  <si>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</si>
  <si>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</si>
  <si>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</si>
  <si>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</si>
  <si>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</si>
  <si>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</si>
  <si>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</si>
  <si>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</si>
  <si>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</si>
  <si>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</si>
  <si>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</si>
  <si>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</si>
  <si>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</si>
  <si>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</si>
  <si>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</si>
  <si>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</si>
  <si>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</si>
  <si>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</si>
  <si>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</si>
  <si>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</si>
  <si>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</si>
  <si>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</si>
  <si>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</si>
  <si>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</si>
  <si>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</si>
  <si>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</si>
  <si>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</si>
  <si>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</si>
  <si>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</si>
  <si>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</si>
  <si>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</si>
  <si>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</si>
  <si>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</si>
  <si>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</si>
  <si>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</si>
  <si>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</si>
  <si>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</si>
  <si>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</si>
  <si>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</si>
  <si>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</si>
  <si>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</si>
  <si>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</si>
  <si>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</si>
  <si>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</si>
  <si>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</si>
  <si>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</si>
  <si>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</si>
  <si>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</si>
  <si>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</si>
  <si>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</si>
  <si>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</si>
  <si>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</si>
  <si>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</si>
  <si>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</si>
  <si>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</si>
  <si>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</si>
  <si>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</si>
  <si>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</si>
  <si>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</si>
  <si>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</si>
  <si>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</si>
  <si>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</si>
  <si>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</si>
  <si>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</si>
  <si>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</si>
  <si>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</si>
  <si>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</si>
  <si>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</si>
  <si>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</si>
  <si>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</si>
  <si>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</si>
  <si>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</si>
  <si>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</si>
  <si>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</si>
  <si>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</si>
  <si>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</si>
  <si>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</si>
  <si>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</si>
  <si>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</si>
  <si>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</si>
  <si>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</si>
  <si>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</si>
  <si>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</si>
  <si>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</si>
  <si>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</si>
  <si>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</si>
  <si>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</si>
  <si>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</si>
  <si>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</si>
  <si>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</si>
  <si>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</si>
  <si>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</si>
  <si>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</si>
  <si>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</si>
  <si>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</si>
  <si>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</si>
  <si>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</si>
  <si>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</si>
  <si>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</si>
  <si>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</si>
  <si>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</si>
  <si>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</si>
  <si>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</si>
  <si>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</si>
  <si>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</si>
  <si>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</si>
  <si>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</si>
  <si>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</si>
  <si>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</si>
  <si>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</si>
  <si>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</si>
  <si>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</si>
  <si>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</si>
  <si>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</si>
  <si>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</si>
  <si>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</si>
  <si>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</si>
  <si>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</si>
  <si>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</si>
  <si>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</si>
  <si>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</si>
  <si>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</si>
  <si>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</si>
  <si>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</si>
  <si>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</si>
  <si>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</si>
  <si>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</si>
  <si>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</si>
  <si>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</si>
  <si>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</si>
  <si>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</si>
  <si>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</si>
  <si>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</si>
  <si>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</si>
  <si>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</si>
  <si>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</si>
  <si>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</si>
  <si>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</si>
  <si>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</si>
  <si>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</si>
  <si>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</si>
  <si>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</si>
  <si>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</si>
  <si>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</si>
  <si>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</si>
  <si>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</si>
  <si>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</si>
  <si>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</si>
  <si>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</si>
  <si>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</si>
  <si>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</si>
  <si>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</si>
  <si>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</si>
  <si>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</si>
  <si>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</si>
  <si>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</si>
  <si>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</si>
  <si>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</si>
  <si>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</si>
  <si>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</si>
  <si>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</si>
  <si>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</si>
  <si>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</si>
  <si>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</si>
  <si>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</si>
  <si>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</si>
  <si>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</si>
  <si>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</si>
  <si>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</si>
  <si>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</si>
  <si>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</si>
  <si>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</si>
  <si>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</si>
  <si>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</si>
  <si>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</si>
  <si>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</si>
  <si>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</si>
  <si>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</si>
  <si>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</si>
  <si>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</si>
  <si>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</si>
  <si>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</si>
  <si>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</si>
  <si>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</si>
  <si>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</si>
  <si>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</si>
  <si>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</si>
  <si>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</si>
  <si>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</si>
  <si>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</si>
  <si>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</si>
  <si>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</si>
  <si>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</si>
  <si>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</si>
  <si>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</si>
  <si>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</si>
  <si>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</si>
  <si>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</si>
  <si>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</si>
  <si>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</si>
  <si>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</si>
  <si>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</si>
  <si>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</si>
  <si>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</si>
  <si>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</si>
  <si>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</si>
  <si>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</si>
  <si>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</si>
  <si>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</si>
  <si>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</si>
  <si>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</si>
  <si>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</si>
  <si>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</si>
  <si>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</si>
  <si>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</si>
  <si>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</si>
  <si>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</si>
  <si>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</si>
  <si>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</si>
  <si>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</si>
  <si>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</si>
  <si>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</si>
  <si>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</si>
  <si>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</si>
  <si>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</si>
  <si>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</si>
  <si>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</si>
  <si>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</si>
  <si>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</si>
  <si>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</si>
  <si>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</si>
  <si>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</si>
  <si>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</si>
  <si>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</si>
  <si>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</si>
  <si>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</si>
  <si>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</si>
  <si>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</si>
  <si>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</si>
  <si>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</si>
  <si>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</si>
  <si>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</si>
  <si>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</si>
  <si>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</si>
  <si>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</si>
  <si>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</si>
  <si>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</si>
  <si>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</si>
  <si>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</si>
  <si>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</si>
  <si>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</si>
  <si>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</si>
  <si>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</si>
  <si>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</si>
  <si>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</si>
  <si>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</si>
  <si>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</si>
  <si>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</si>
  <si>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</si>
  <si>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</si>
  <si>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</si>
  <si>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</si>
  <si>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</si>
  <si>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</si>
  <si>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</si>
  <si>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</si>
  <si>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</si>
  <si>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</si>
  <si>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</si>
  <si>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</si>
  <si>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</si>
  <si>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</si>
  <si>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</si>
  <si>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</si>
  <si>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</si>
  <si>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</si>
  <si>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</si>
  <si>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</si>
  <si>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</si>
  <si>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</si>
  <si>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</si>
  <si>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</si>
  <si>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</si>
  <si>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</si>
  <si>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</si>
  <si>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</si>
  <si>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</si>
  <si>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</si>
  <si>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</si>
  <si>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</si>
  <si>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</si>
  <si>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</si>
  <si>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</si>
  <si>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</si>
  <si>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</si>
  <si>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</si>
  <si>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</si>
  <si>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</si>
  <si>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</si>
  <si>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</si>
  <si>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</si>
  <si>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</si>
  <si>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</si>
  <si>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</si>
  <si>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</si>
  <si>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</si>
  <si>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</si>
  <si>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</si>
  <si>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</si>
  <si>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</si>
  <si>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</si>
  <si>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</si>
  <si>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</si>
  <si>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</si>
  <si>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</si>
  <si>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</si>
  <si>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</si>
  <si>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</si>
  <si>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</si>
  <si>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</si>
  <si>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</si>
  <si>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</si>
  <si>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</si>
  <si>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</si>
  <si>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</si>
  <si>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</si>
  <si>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</si>
  <si>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</si>
  <si>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</si>
  <si>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</si>
  <si>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</si>
  <si>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</si>
  <si>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</si>
  <si>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</si>
  <si>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</si>
  <si>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</si>
  <si>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</si>
  <si>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</si>
  <si>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</si>
  <si>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</si>
  <si>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</si>
  <si>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</si>
  <si>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</si>
  <si>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</si>
  <si>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</si>
  <si>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</si>
  <si>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</si>
  <si>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</si>
  <si>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</si>
  <si>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</si>
  <si>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</si>
  <si>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</si>
  <si>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</si>
  <si>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</si>
  <si>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</si>
  <si>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</si>
  <si>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</si>
  <si>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</si>
  <si>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</si>
  <si>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</si>
  <si>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</si>
  <si>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</si>
  <si>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</si>
  <si>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</si>
  <si>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</si>
  <si>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</si>
  <si>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</si>
  <si>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</si>
  <si>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</si>
  <si>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</si>
  <si>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</si>
  <si>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</si>
  <si>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</si>
  <si>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</si>
  <si>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</si>
  <si>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</si>
  <si>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</si>
  <si>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</si>
  <si>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</si>
  <si>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</si>
  <si>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</si>
  <si>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</si>
  <si>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</si>
  <si>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</si>
  <si>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</si>
  <si>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</si>
  <si>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</si>
  <si>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</si>
  <si>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</si>
  <si>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</si>
  <si>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</si>
  <si>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</si>
  <si>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</si>
  <si>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</si>
  <si>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</si>
  <si>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</si>
  <si>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</si>
  <si>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</si>
  <si>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</si>
  <si>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</si>
  <si>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</si>
  <si>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</si>
  <si>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</si>
  <si>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</si>
  <si>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</si>
  <si>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</si>
  <si>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</si>
  <si>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</si>
  <si>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</si>
  <si>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</si>
  <si>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</si>
  <si>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</si>
  <si>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</si>
  <si>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</si>
  <si>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</si>
  <si>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</si>
  <si>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</si>
  <si>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</si>
  <si>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</si>
  <si>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</si>
  <si>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</si>
  <si>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</si>
  <si>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</si>
  <si>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</si>
  <si>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</si>
  <si>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</si>
  <si>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</si>
  <si>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</si>
  <si>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</si>
  <si>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</si>
  <si>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</si>
  <si>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</si>
  <si>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</si>
  <si>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</si>
  <si>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</si>
  <si>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</si>
  <si>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</si>
  <si>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</si>
  <si>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</si>
  <si>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</si>
  <si>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</si>
  <si>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</si>
  <si>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</si>
  <si>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</si>
  <si>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</si>
  <si>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</si>
  <si>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</si>
  <si>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</si>
  <si>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</si>
  <si>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</si>
  <si>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</si>
  <si>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</si>
  <si>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</si>
  <si>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</si>
  <si>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</si>
  <si>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</si>
  <si>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</si>
  <si>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</si>
  <si>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</si>
  <si>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</si>
  <si>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</si>
  <si>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</si>
  <si>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</si>
  <si>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</si>
  <si>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</si>
  <si>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</si>
  <si>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</si>
  <si>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</si>
  <si>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</si>
  <si>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</si>
  <si>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</si>
  <si>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</si>
  <si>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</si>
  <si>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</si>
  <si>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</si>
  <si>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</si>
  <si>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</si>
  <si>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</si>
  <si>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</si>
  <si>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</si>
  <si>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</si>
  <si>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</si>
  <si>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</si>
  <si>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</si>
  <si>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</si>
  <si>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</si>
  <si>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</si>
  <si>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</si>
  <si>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</si>
  <si>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</si>
  <si>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</si>
  <si>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</si>
  <si>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</si>
  <si>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</si>
  <si>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</si>
  <si>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</si>
  <si>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</si>
  <si>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</si>
  <si>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</si>
  <si>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</si>
  <si>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</si>
  <si>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</si>
  <si>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</si>
  <si>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</si>
  <si>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</si>
  <si>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</si>
  <si>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</si>
  <si>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</si>
  <si>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</si>
  <si>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</si>
  <si>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</si>
  <si>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</si>
  <si>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</si>
  <si>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</si>
  <si>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</si>
  <si>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</si>
  <si>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</si>
  <si>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</si>
  <si>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</si>
  <si>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</si>
  <si>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</si>
  <si>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</si>
  <si>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</si>
  <si>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</si>
  <si>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</si>
  <si>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</si>
  <si>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</si>
  <si>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</si>
  <si>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</si>
  <si>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</si>
  <si>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</si>
  <si>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</si>
  <si>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</si>
  <si>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</si>
  <si>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</si>
  <si>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</si>
  <si>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</si>
  <si>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</si>
  <si>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</si>
  <si>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</si>
  <si>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</si>
  <si>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</si>
  <si>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</si>
  <si>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</si>
  <si>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</si>
  <si>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</si>
  <si>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</si>
  <si>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</si>
  <si>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</si>
  <si>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</si>
  <si>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</si>
  <si>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</si>
  <si>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</si>
  <si>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</si>
  <si>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</si>
  <si>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</si>
  <si>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</si>
  <si>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</si>
  <si>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</si>
  <si>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</si>
  <si>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</si>
  <si>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</si>
  <si>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</si>
  <si>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</si>
  <si>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</si>
  <si>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</si>
  <si>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</si>
  <si>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</si>
  <si>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</si>
  <si>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</si>
  <si>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</si>
  <si>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</si>
  <si>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</si>
  <si>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</si>
  <si>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</si>
  <si>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</si>
  <si>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</si>
  <si>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</si>
  <si>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</si>
  <si>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</si>
  <si>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</si>
  <si>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</si>
  <si>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</si>
  <si>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</si>
  <si>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</si>
  <si>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</si>
  <si>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</si>
  <si>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</si>
  <si>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</si>
  <si>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</si>
  <si>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</si>
  <si>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</si>
  <si>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</si>
  <si>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</si>
  <si>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</si>
  <si>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</si>
  <si>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</si>
  <si>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</si>
  <si>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</si>
  <si>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</si>
  <si>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</si>
  <si>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</si>
  <si>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</si>
  <si>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</si>
  <si>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</si>
  <si>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</si>
  <si>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</si>
  <si>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</si>
  <si>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</si>
  <si>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</si>
  <si>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</si>
  <si>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</si>
  <si>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</si>
  <si>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</si>
  <si>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</si>
  <si>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</si>
  <si>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</si>
  <si>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</si>
  <si>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</si>
  <si>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</si>
  <si>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</si>
  <si>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</si>
  <si>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</si>
  <si>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</si>
  <si>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</si>
  <si>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</si>
  <si>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</si>
  <si>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</si>
  <si>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</si>
  <si>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</si>
  <si>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</si>
  <si>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</si>
  <si>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</si>
  <si>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</si>
  <si>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</si>
  <si>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</si>
  <si>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</si>
  <si>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</si>
  <si>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</si>
  <si>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</si>
  <si>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</si>
  <si>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</si>
  <si>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</si>
  <si>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</si>
  <si>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</si>
  <si>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</si>
  <si>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</si>
  <si>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</si>
  <si>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</si>
  <si>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</si>
  <si>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</si>
  <si>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</si>
  <si>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</si>
  <si>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</si>
  <si>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</si>
  <si>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</si>
  <si>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</si>
  <si>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</si>
  <si>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</si>
  <si>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</si>
  <si>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</si>
  <si>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</si>
  <si>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</si>
  <si>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</si>
  <si>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</si>
  <si>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</si>
  <si>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</si>
  <si>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</si>
  <si>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</si>
  <si>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</si>
  <si>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</si>
  <si>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</si>
  <si>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</si>
  <si>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</si>
  <si>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</si>
  <si>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</si>
  <si>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</si>
  <si>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</si>
  <si>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</si>
  <si>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</si>
  <si>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</si>
  <si>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</si>
  <si>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</si>
  <si>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</si>
  <si>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</si>
  <si>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</si>
  <si>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</si>
  <si>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</si>
  <si>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</si>
  <si>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</si>
  <si>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</si>
  <si>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</si>
  <si>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</si>
  <si>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</si>
  <si>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</si>
  <si>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</si>
  <si>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</si>
  <si>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</si>
  <si>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</si>
  <si>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</si>
  <si>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</si>
  <si>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</si>
  <si>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</si>
  <si>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</si>
  <si>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</si>
  <si>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</si>
  <si>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</si>
  <si>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</si>
  <si>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</si>
  <si>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</si>
  <si>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</si>
  <si>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</si>
  <si>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</si>
  <si>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</si>
  <si>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</si>
  <si>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</si>
  <si>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</si>
  <si>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</si>
  <si>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</si>
  <si>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</si>
  <si>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</si>
  <si>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</si>
  <si>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</si>
  <si>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</si>
  <si>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</si>
  <si>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</si>
  <si>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</si>
  <si>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</si>
  <si>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</si>
  <si>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</si>
  <si>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</si>
  <si>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</si>
  <si>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</si>
  <si>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</si>
  <si>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</si>
  <si>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</si>
  <si>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</si>
  <si>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</si>
  <si>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</si>
  <si>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</si>
  <si>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</si>
  <si>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</si>
  <si>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</si>
  <si>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</si>
  <si>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</si>
  <si>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</si>
  <si>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</si>
  <si>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</si>
  <si>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</si>
  <si>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</si>
  <si>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</si>
  <si>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</si>
  <si>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</si>
  <si>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</si>
  <si>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</si>
  <si>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</si>
  <si>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</si>
  <si>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</si>
  <si>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</si>
  <si>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</si>
  <si>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</si>
  <si>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</si>
  <si>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</si>
  <si>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</si>
  <si>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</si>
  <si>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</si>
  <si>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</si>
  <si>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</si>
  <si>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</si>
  <si>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</si>
  <si>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</si>
  <si>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</si>
  <si>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</si>
  <si>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</si>
  <si>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</si>
  <si>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</si>
  <si>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</si>
  <si>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</si>
  <si>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</si>
  <si>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</si>
  <si>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</si>
  <si>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</si>
  <si>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</si>
  <si>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</si>
  <si>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</si>
  <si>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</si>
  <si>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</si>
  <si>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</si>
  <si>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</si>
  <si>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</si>
  <si>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</si>
  <si>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</si>
  <si>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</si>
  <si>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</si>
  <si>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</si>
  <si>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</si>
  <si>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</si>
  <si>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</si>
  <si>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</si>
  <si>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</si>
  <si>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</si>
  <si>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</si>
  <si>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</si>
  <si>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</si>
  <si>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</si>
  <si>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</si>
  <si>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</si>
  <si>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</si>
  <si>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</si>
  <si>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</si>
  <si>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</si>
  <si>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</si>
  <si>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</si>
  <si>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</si>
  <si>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</si>
  <si>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</si>
  <si>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</si>
  <si>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</si>
  <si>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</si>
  <si>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</si>
  <si>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</si>
  <si>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</si>
  <si>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</si>
  <si>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</si>
  <si>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</si>
  <si>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</si>
  <si>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</si>
  <si>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</si>
  <si>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</si>
  <si>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</si>
  <si>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</si>
  <si>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</si>
  <si>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</si>
  <si>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</si>
  <si>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</si>
  <si>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</si>
  <si>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</si>
  <si>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</si>
  <si>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</si>
  <si>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</si>
  <si>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</si>
  <si>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</si>
  <si>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</si>
  <si>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</si>
  <si>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</si>
  <si>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</si>
  <si>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</si>
  <si>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</si>
  <si>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</si>
  <si>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</si>
  <si>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</si>
  <si>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</si>
  <si>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</si>
  <si>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</si>
  <si>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</si>
  <si>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</si>
  <si>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</si>
  <si>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</si>
  <si>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</si>
  <si>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</si>
  <si>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</si>
  <si>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</si>
  <si>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</si>
  <si>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</si>
  <si>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</si>
  <si>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</si>
  <si>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</si>
  <si>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</si>
  <si>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</si>
  <si>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</si>
  <si>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</si>
  <si>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</si>
  <si>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</si>
  <si>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</si>
  <si>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</si>
  <si>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</si>
  <si>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</si>
  <si>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</si>
  <si>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</si>
  <si>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</si>
  <si>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</si>
  <si>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</si>
  <si>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</si>
  <si>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</si>
  <si>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</si>
  <si>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</si>
  <si>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</si>
  <si>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</si>
  <si>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</si>
  <si>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</si>
  <si>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</si>
  <si>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</si>
  <si>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</si>
  <si>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</si>
  <si>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</si>
  <si>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</si>
  <si>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</si>
  <si>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</si>
  <si>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</si>
  <si>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</si>
  <si>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</si>
  <si>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</si>
  <si>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</si>
  <si>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</si>
  <si>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</si>
  <si>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</si>
  <si>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</si>
  <si>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</si>
  <si>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</si>
  <si>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</si>
  <si>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</si>
  <si>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</si>
  <si>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</si>
  <si>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</si>
  <si>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</si>
  <si>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</si>
  <si>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</si>
  <si>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</si>
  <si>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</si>
  <si>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</si>
  <si>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</si>
  <si>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</si>
  <si>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</si>
  <si>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</si>
  <si>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</si>
  <si>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</si>
  <si>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</si>
  <si>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</si>
  <si>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</si>
  <si>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</si>
  <si>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</si>
  <si>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</si>
  <si>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</si>
  <si>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</si>
  <si>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</si>
  <si>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</si>
  <si>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</si>
  <si>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</si>
  <si>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</si>
  <si>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</si>
  <si>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</si>
  <si>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</si>
  <si>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</si>
  <si>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</si>
  <si>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</si>
  <si>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</si>
  <si>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</si>
  <si>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</si>
  <si>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</si>
  <si>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</si>
  <si>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</si>
  <si>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</si>
  <si>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</si>
  <si>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</si>
  <si>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</si>
  <si>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</si>
  <si>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</si>
  <si>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</si>
  <si>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</si>
  <si>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</si>
  <si>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</si>
  <si>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</si>
  <si>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</si>
  <si>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</si>
  <si>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</si>
  <si>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</si>
  <si>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</si>
  <si>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</si>
  <si>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</si>
  <si>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</si>
  <si>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</si>
  <si>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</si>
  <si>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</si>
  <si>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</si>
  <si>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</si>
  <si>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</si>
  <si>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</si>
  <si>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</si>
  <si>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</si>
  <si>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</si>
  <si>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</si>
  <si>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</si>
  <si>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</si>
  <si>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</si>
  <si>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</si>
  <si>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</si>
  <si>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</si>
  <si>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</si>
  <si>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</si>
  <si>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</si>
  <si>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</si>
  <si>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</si>
  <si>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</si>
  <si>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</si>
  <si>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</si>
  <si>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</si>
  <si>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</si>
  <si>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</si>
  <si>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</si>
  <si>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</si>
  <si>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</si>
  <si>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</si>
  <si>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</si>
  <si>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</si>
  <si>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</si>
  <si>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</si>
  <si>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</si>
  <si>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</si>
  <si>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</si>
  <si>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</si>
  <si>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</si>
  <si>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</si>
  <si>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</si>
  <si>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</si>
  <si>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</si>
  <si>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</si>
  <si>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</si>
  <si>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</si>
  <si>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</si>
  <si>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</si>
  <si>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</si>
  <si>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</si>
  <si>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</si>
  <si>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</si>
  <si>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</si>
  <si>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</si>
  <si>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</si>
  <si>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</si>
  <si>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</si>
  <si>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</si>
  <si>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</si>
  <si>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</si>
  <si>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</si>
  <si>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</si>
  <si>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</si>
  <si>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</si>
  <si>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</si>
  <si>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</si>
  <si>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</si>
  <si>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</si>
  <si>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</si>
  <si>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</si>
  <si>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</si>
  <si>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</si>
  <si>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</si>
  <si>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</si>
  <si>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</si>
  <si>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</si>
  <si>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</si>
  <si>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</si>
  <si>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</si>
  <si>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</si>
  <si>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</si>
  <si>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</si>
  <si>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</si>
  <si>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</si>
  <si>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</si>
  <si>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</si>
  <si>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</si>
  <si>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</si>
  <si>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</si>
  <si>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</si>
  <si>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</si>
  <si>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</si>
  <si>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</si>
  <si>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</si>
  <si>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</si>
  <si>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</si>
  <si>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</si>
  <si>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</si>
  <si>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</si>
  <si>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</si>
  <si>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</si>
  <si>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</si>
  <si>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</si>
  <si>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</si>
  <si>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</si>
  <si>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</si>
  <si>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</si>
  <si>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</si>
  <si>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</si>
  <si>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</si>
  <si>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</si>
  <si>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</si>
  <si>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</si>
  <si>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</si>
  <si>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</si>
  <si>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</si>
  <si>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</si>
  <si>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</si>
  <si>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</si>
  <si>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</si>
  <si>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</si>
  <si>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</si>
  <si>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</si>
  <si>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</si>
  <si>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</si>
  <si>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</si>
  <si>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</si>
  <si>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</si>
  <si>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</si>
  <si>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</si>
  <si>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</si>
  <si>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</si>
  <si>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</si>
  <si>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</si>
  <si>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</si>
  <si>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</si>
  <si>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</si>
  <si>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</si>
  <si>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</si>
  <si>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</si>
  <si>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</si>
  <si>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</si>
  <si>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</si>
  <si>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</si>
  <si>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</si>
  <si>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</si>
  <si>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</si>
  <si>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</si>
  <si>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</si>
  <si>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</si>
  <si>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</si>
  <si>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</si>
  <si>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</si>
  <si>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</si>
  <si>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</si>
  <si>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</si>
  <si>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</si>
  <si>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</si>
  <si>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</si>
  <si>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</si>
  <si>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</si>
  <si>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</si>
  <si>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</si>
  <si>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</si>
  <si>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</si>
  <si>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</si>
  <si>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</si>
  <si>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</si>
  <si>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</si>
  <si>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</si>
  <si>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</si>
  <si>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</si>
  <si>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</si>
  <si>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</si>
  <si>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</si>
  <si>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</si>
  <si>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</si>
  <si>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</si>
  <si>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</si>
  <si>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</si>
  <si>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</si>
  <si>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</si>
  <si>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</si>
  <si>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</si>
  <si>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</si>
  <si>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</si>
  <si>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</si>
  <si>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</si>
  <si>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</si>
  <si>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</si>
  <si>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</si>
  <si>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</si>
  <si>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</si>
  <si>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</si>
  <si>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</si>
  <si>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</si>
  <si>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</si>
  <si>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</si>
  <si>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</si>
  <si>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</si>
  <si>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</si>
  <si>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</si>
  <si>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</si>
  <si>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</si>
  <si>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</si>
  <si>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</si>
  <si>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</si>
  <si>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</si>
  <si>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</si>
  <si>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</si>
  <si>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</si>
  <si>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</si>
  <si>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</si>
  <si>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</si>
  <si>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</si>
  <si>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</si>
  <si>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</si>
  <si>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</si>
  <si>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</si>
  <si>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</si>
  <si>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</si>
  <si>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</si>
  <si>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</si>
  <si>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</si>
  <si>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</si>
  <si>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</si>
  <si>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</si>
  <si>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</si>
  <si>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</si>
  <si>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</si>
  <si>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</si>
  <si>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</si>
  <si>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</si>
  <si>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</si>
  <si>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</si>
  <si>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</si>
  <si>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</si>
  <si>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</si>
  <si>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</si>
  <si>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</si>
  <si>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</si>
  <si>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</si>
  <si>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</si>
  <si>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</si>
  <si>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</si>
  <si>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</si>
  <si>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</si>
  <si>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</si>
  <si>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</si>
  <si>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</si>
  <si>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</si>
  <si>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</si>
  <si>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</si>
  <si>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</si>
  <si>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</si>
  <si>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</si>
  <si>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</si>
  <si>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</si>
  <si>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</si>
  <si>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</si>
  <si>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</si>
  <si>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</si>
  <si>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</si>
  <si>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</si>
  <si>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</si>
  <si>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</si>
  <si>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</si>
  <si>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</si>
  <si>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</si>
  <si>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</si>
  <si>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</si>
  <si>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</si>
  <si>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</si>
  <si>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</si>
  <si>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</si>
  <si>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</si>
  <si>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</si>
  <si>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</si>
  <si>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</si>
  <si>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</si>
  <si>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</si>
  <si>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</si>
  <si>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</si>
  <si>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</si>
  <si>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</si>
  <si>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</si>
  <si>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</si>
  <si>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</si>
  <si>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</si>
  <si>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</si>
  <si>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</si>
  <si>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</si>
  <si>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</si>
  <si>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</si>
  <si>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</si>
  <si>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</si>
  <si>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</si>
  <si>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</si>
  <si>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</si>
  <si>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</si>
  <si>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</si>
  <si>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</si>
  <si>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</si>
  <si>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</si>
  <si>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</si>
  <si>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</si>
  <si>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</si>
  <si>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</si>
  <si>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</si>
  <si>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</si>
  <si>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</si>
  <si>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</si>
  <si>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</si>
  <si>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</si>
  <si>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</si>
  <si>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</si>
  <si>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</si>
  <si>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</si>
  <si>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</si>
  <si>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</si>
  <si>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</si>
  <si>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</si>
  <si>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</si>
  <si>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</si>
  <si>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</si>
  <si>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</si>
  <si>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</si>
  <si>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</si>
  <si>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</si>
  <si>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</si>
  <si>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</si>
  <si>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</si>
  <si>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</si>
  <si>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</si>
  <si>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</si>
  <si>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</si>
  <si>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</si>
  <si>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</si>
  <si>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</si>
  <si>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</si>
  <si>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</si>
  <si>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</si>
  <si>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</si>
  <si>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</si>
  <si>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</si>
  <si>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</si>
  <si>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</si>
  <si>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</si>
  <si>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</si>
  <si>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</si>
  <si>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</si>
  <si>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</si>
  <si>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</si>
  <si>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</si>
  <si>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</si>
  <si>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</si>
  <si>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</si>
  <si>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</si>
  <si>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</si>
  <si>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</si>
  <si>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</si>
  <si>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</si>
  <si>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</si>
  <si>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</si>
  <si>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</si>
  <si>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</si>
  <si>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</si>
  <si>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</si>
  <si>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</si>
  <si>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</si>
  <si>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</si>
  <si>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</si>
  <si>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</si>
  <si>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</si>
  <si>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</si>
  <si>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</si>
  <si>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</si>
  <si>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</si>
  <si>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</si>
  <si>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</si>
  <si>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</si>
  <si>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</si>
  <si>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</si>
  <si>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</si>
  <si>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</si>
  <si>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</si>
  <si>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</si>
  <si>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</si>
  <si>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</si>
  <si>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</si>
  <si>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</si>
  <si>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</si>
  <si>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</si>
  <si>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</si>
  <si>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</si>
  <si>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</si>
  <si>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</si>
  <si>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</si>
  <si>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</si>
  <si>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</si>
  <si>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</si>
  <si>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</si>
  <si>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</si>
  <si>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</si>
  <si>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</si>
  <si>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</si>
  <si>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</si>
  <si>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</si>
  <si>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</si>
  <si>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</si>
  <si>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</si>
  <si>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</si>
  <si>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</si>
  <si>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</si>
  <si>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</si>
  <si>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</si>
  <si>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</si>
  <si>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</si>
  <si>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</si>
  <si>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</si>
  <si>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</si>
  <si>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</si>
  <si>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</si>
  <si>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</si>
  <si>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</si>
  <si>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</si>
  <si>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</si>
  <si>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</si>
  <si>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</si>
  <si>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</si>
  <si>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</si>
  <si>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</si>
  <si>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</si>
  <si>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</si>
  <si>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</si>
  <si>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</si>
  <si>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</si>
  <si>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</si>
  <si>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</si>
  <si>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</si>
  <si>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</si>
  <si>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</si>
  <si>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</si>
  <si>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</si>
  <si>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</si>
  <si>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</si>
  <si>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</si>
  <si>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</si>
  <si>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</si>
  <si>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</si>
  <si>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</si>
  <si>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</si>
  <si>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</si>
  <si>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</si>
  <si>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</si>
  <si>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</si>
  <si>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</si>
  <si>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</si>
  <si>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</si>
  <si>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</si>
  <si>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</si>
  <si>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</si>
  <si>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</si>
  <si>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</si>
  <si>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</si>
  <si>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</si>
  <si>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</si>
  <si>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</si>
  <si>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</si>
  <si>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</si>
  <si>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</si>
  <si>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</si>
  <si>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</si>
  <si>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</si>
  <si>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</si>
  <si>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</si>
  <si>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</si>
  <si>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</si>
  <si>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</si>
  <si>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</si>
  <si>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</si>
  <si>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</si>
  <si>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</si>
  <si>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</si>
  <si>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</si>
  <si>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</si>
  <si>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</si>
  <si>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</si>
  <si>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</si>
  <si>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</si>
  <si>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</si>
  <si>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</si>
  <si>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</si>
  <si>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</si>
  <si>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</si>
  <si>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</si>
  <si>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</si>
  <si>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</si>
  <si>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</si>
  <si>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</si>
  <si>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</si>
  <si>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</si>
  <si>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</si>
  <si>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</si>
  <si>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</si>
  <si>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</si>
  <si>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</si>
  <si>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</si>
  <si>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</si>
  <si>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</si>
  <si>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</si>
  <si>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</si>
  <si>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</si>
  <si>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</si>
  <si>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</si>
  <si>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</si>
  <si>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</si>
  <si>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</si>
  <si>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</si>
  <si>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</si>
  <si>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</si>
  <si>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</si>
  <si>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</si>
  <si>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</si>
  <si>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</si>
  <si>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</si>
  <si>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</si>
  <si>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</si>
  <si>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</si>
  <si>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</si>
  <si>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</si>
  <si>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</si>
  <si>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</si>
  <si>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</si>
  <si>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</si>
  <si>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</si>
  <si>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</si>
  <si>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</si>
  <si>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</si>
  <si>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</si>
  <si>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</si>
  <si>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</si>
  <si>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</si>
  <si>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</si>
  <si>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</si>
  <si>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</si>
  <si>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</si>
  <si>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</si>
  <si>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</si>
  <si>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</si>
  <si>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</si>
  <si>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</si>
  <si>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</si>
  <si>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</si>
  <si>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</si>
  <si>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</si>
  <si>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</si>
  <si>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</si>
  <si>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</si>
  <si>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</si>
  <si>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</si>
  <si>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</si>
  <si>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</si>
  <si>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</si>
  <si>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</si>
  <si>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</si>
  <si>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</si>
  <si>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</si>
  <si>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</si>
  <si>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</si>
  <si>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</si>
  <si>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</si>
  <si>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</si>
  <si>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</si>
  <si>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</si>
  <si>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</si>
  <si>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</si>
  <si>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</si>
  <si>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</si>
  <si>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</si>
  <si>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</si>
  <si>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</si>
  <si>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</si>
  <si>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</si>
  <si>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</si>
  <si>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</si>
  <si>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</si>
  <si>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</si>
  <si>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</si>
  <si>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</si>
  <si>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</si>
  <si>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</si>
  <si>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</si>
  <si>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</si>
  <si>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</si>
  <si>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</si>
  <si>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</si>
  <si>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</si>
  <si>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</si>
  <si>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</si>
  <si>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</si>
  <si>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</si>
  <si>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</si>
  <si>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</si>
  <si>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</si>
  <si>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</si>
  <si>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</si>
  <si>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</si>
  <si>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</si>
  <si>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</si>
  <si>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</si>
  <si>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</si>
  <si>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</si>
  <si>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</si>
  <si>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</si>
  <si>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</si>
  <si>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</si>
  <si>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</si>
  <si>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</si>
  <si>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</si>
  <si>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</si>
  <si>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</si>
  <si>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</si>
  <si>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</si>
  <si>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</si>
  <si>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</si>
  <si>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</si>
  <si>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</si>
  <si>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</si>
  <si>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</si>
  <si>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</si>
  <si>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</si>
  <si>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</si>
  <si>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</si>
  <si>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</si>
  <si>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</si>
  <si>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</si>
  <si>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</si>
  <si>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</si>
  <si>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</si>
  <si>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</si>
  <si>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</si>
  <si>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</si>
  <si>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</si>
  <si>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</si>
  <si>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</si>
  <si>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</si>
  <si>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</si>
  <si>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</si>
  <si>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</si>
  <si>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</si>
  <si>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</si>
  <si>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</si>
  <si>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</si>
  <si>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</si>
  <si>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</si>
  <si>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</si>
  <si>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</si>
  <si>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</si>
  <si>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</si>
  <si>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</si>
  <si>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</si>
  <si>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</si>
  <si>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</si>
  <si>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</si>
  <si>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</si>
  <si>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</si>
  <si>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</si>
  <si>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</si>
  <si>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</si>
  <si>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</si>
  <si>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</si>
  <si>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</si>
  <si>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</si>
  <si>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</si>
  <si>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</si>
  <si>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</si>
  <si>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</si>
  <si>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</si>
  <si>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</si>
  <si>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</si>
  <si>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</si>
  <si>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</si>
  <si>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</si>
  <si>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</si>
  <si>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</si>
  <si>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</si>
  <si>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</si>
  <si>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</si>
  <si>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</si>
  <si>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</si>
  <si>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</si>
  <si>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</si>
  <si>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</si>
  <si>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</si>
  <si>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</si>
  <si>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</si>
  <si>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</si>
  <si>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</si>
  <si>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</si>
  <si>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</si>
  <si>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</si>
  <si>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</si>
  <si>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</si>
  <si>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</si>
  <si>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</si>
  <si>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</si>
  <si>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</si>
  <si>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</si>
  <si>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</si>
  <si>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</si>
  <si>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</si>
  <si>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</si>
  <si>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</si>
  <si>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</si>
  <si>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</si>
  <si>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</si>
  <si>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</si>
  <si>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</si>
  <si>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</si>
  <si>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</si>
  <si>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</si>
  <si>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</si>
  <si>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</si>
  <si>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</si>
  <si>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</si>
  <si>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</si>
  <si>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</si>
  <si>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</si>
  <si>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</si>
  <si>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</si>
  <si>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</si>
  <si>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</si>
  <si>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</si>
  <si>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</si>
  <si>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</si>
  <si>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</si>
  <si>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</si>
  <si>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</si>
  <si>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</si>
  <si>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</si>
  <si>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</si>
  <si>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</si>
  <si>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</si>
  <si>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</si>
  <si>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</si>
  <si>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</si>
  <si>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</si>
  <si>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</si>
  <si>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</si>
  <si>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</si>
  <si>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</si>
  <si>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</si>
  <si>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</si>
  <si>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</si>
  <si>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</si>
  <si>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</si>
  <si>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</si>
  <si>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</si>
  <si>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</si>
  <si>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</si>
  <si>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</si>
  <si>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</si>
  <si>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</si>
  <si>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</si>
  <si>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</si>
  <si>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</si>
  <si>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</si>
  <si>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</si>
  <si>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</si>
  <si>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</si>
  <si>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</si>
  <si>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</si>
  <si>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</si>
  <si>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</si>
  <si>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</si>
  <si>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</si>
  <si>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</si>
  <si>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</si>
  <si>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</si>
  <si>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</si>
  <si>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</si>
  <si>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</si>
  <si>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</si>
  <si>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</si>
  <si>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</si>
  <si>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</si>
  <si>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</si>
  <si>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</si>
  <si>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</si>
  <si>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</si>
  <si>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</si>
  <si>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</si>
  <si>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</si>
  <si>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</si>
  <si>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</si>
  <si>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</si>
  <si>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</si>
  <si>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</si>
  <si>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</si>
  <si>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</si>
  <si>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</si>
  <si>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</si>
  <si>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</si>
  <si>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</si>
  <si>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</si>
  <si>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</si>
  <si>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</si>
  <si>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</si>
  <si>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</si>
  <si>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</si>
  <si>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</si>
  <si>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</si>
  <si>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</si>
  <si>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</si>
  <si>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</si>
  <si>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</si>
  <si>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</si>
  <si>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</si>
  <si>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</si>
  <si>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</si>
  <si>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</si>
  <si>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</si>
  <si>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</si>
  <si>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</si>
  <si>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</si>
  <si>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</si>
  <si>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</si>
  <si>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</si>
  <si>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</si>
  <si>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</si>
  <si>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</si>
  <si>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</si>
  <si>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</si>
  <si>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</si>
  <si>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</si>
  <si>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</si>
  <si>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</si>
  <si>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</si>
  <si>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</si>
  <si>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</si>
  <si>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</si>
  <si>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</si>
  <si>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</si>
  <si>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</si>
  <si>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</si>
  <si>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</si>
  <si>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</si>
  <si>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</si>
  <si>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</si>
  <si>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</si>
  <si>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</si>
  <si>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</si>
  <si>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</si>
  <si>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</si>
  <si>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</si>
  <si>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</si>
  <si>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</si>
  <si>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</si>
  <si>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</si>
  <si>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</si>
  <si>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</si>
  <si>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</si>
  <si>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</si>
  <si>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</si>
  <si>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</si>
  <si>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</si>
  <si>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</si>
  <si>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</si>
  <si>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</si>
  <si>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</si>
  <si>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</si>
  <si>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</si>
  <si>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</si>
  <si>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</si>
  <si>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</si>
  <si>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</si>
  <si>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</si>
  <si>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</si>
  <si>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</si>
  <si>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</si>
  <si>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</si>
  <si>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</si>
  <si>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</si>
  <si>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</si>
  <si>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</si>
  <si>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</si>
  <si>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</si>
  <si>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</si>
  <si>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</si>
  <si>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</si>
  <si>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</si>
  <si>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</si>
  <si>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</si>
  <si>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</si>
  <si>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</si>
  <si>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</si>
  <si>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</si>
  <si>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</si>
  <si>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</si>
  <si>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</si>
  <si>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</si>
  <si>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</si>
  <si>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</si>
  <si>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</si>
  <si>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</si>
  <si>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</si>
  <si>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</si>
  <si>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</si>
  <si>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</si>
  <si>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</si>
  <si>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</si>
  <si>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</si>
  <si>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</si>
  <si>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</si>
  <si>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</si>
  <si>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</si>
  <si>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</si>
  <si>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</si>
  <si>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</si>
  <si>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</si>
  <si>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</si>
  <si>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</si>
  <si>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</si>
  <si>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</si>
  <si>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</si>
  <si>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</si>
  <si>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</si>
  <si>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</si>
  <si>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</si>
  <si>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</si>
  <si>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</si>
  <si>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</si>
  <si>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</si>
  <si>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</si>
  <si>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</si>
  <si>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</si>
  <si>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</si>
  <si>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</si>
  <si>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</si>
  <si>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</si>
  <si>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</si>
  <si>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</si>
  <si>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</si>
  <si>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</si>
  <si>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</si>
  <si>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</si>
  <si>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</si>
  <si>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</si>
  <si>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</si>
  <si>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</si>
  <si>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</si>
  <si>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</si>
  <si>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</si>
  <si>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</si>
  <si>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</si>
  <si>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</si>
  <si>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</si>
  <si>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</si>
  <si>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</si>
  <si>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</si>
  <si>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</si>
  <si>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</si>
  <si>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</si>
  <si>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</si>
  <si>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</si>
  <si>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</si>
  <si>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</si>
  <si>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</si>
  <si>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</si>
  <si>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</si>
  <si>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</si>
  <si>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</si>
  <si>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</si>
  <si>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</si>
  <si>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</si>
  <si>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</si>
  <si>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</si>
  <si>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</si>
  <si>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</si>
  <si>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</si>
  <si>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</si>
  <si>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</si>
  <si>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</si>
  <si>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</si>
  <si>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</si>
  <si>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</si>
  <si>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</si>
  <si>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</si>
  <si>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</si>
  <si>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</si>
  <si>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</si>
  <si>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</si>
  <si>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</si>
  <si>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</si>
  <si>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</si>
  <si>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</si>
  <si>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</si>
  <si>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</si>
  <si>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</si>
  <si>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</si>
  <si>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</si>
  <si>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</si>
  <si>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</si>
  <si>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</si>
  <si>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</si>
  <si>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</si>
  <si>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</si>
  <si>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</si>
  <si>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</si>
  <si>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</si>
  <si>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</si>
  <si>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</si>
  <si>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</si>
  <si>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</si>
  <si>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</si>
  <si>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</si>
  <si>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</si>
  <si>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</si>
  <si>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</si>
  <si>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</si>
  <si>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</si>
  <si>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</si>
  <si>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</si>
  <si>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</si>
  <si>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</si>
  <si>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</si>
  <si>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</si>
  <si>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</si>
  <si>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</si>
  <si>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</si>
  <si>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</si>
  <si>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</si>
  <si>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</si>
  <si>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</si>
  <si>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</si>
  <si>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</si>
  <si>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</si>
  <si>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</si>
  <si>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</si>
  <si>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</si>
  <si>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</si>
  <si>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</si>
  <si>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</si>
  <si>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</si>
  <si>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</si>
  <si>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</si>
  <si>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</si>
  <si>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</si>
  <si>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</si>
  <si>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</si>
  <si>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</si>
  <si>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</si>
  <si>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</si>
  <si>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</si>
  <si>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</si>
  <si>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</si>
  <si>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</si>
  <si>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</si>
  <si>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</si>
  <si>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</si>
  <si>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</si>
  <si>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</si>
  <si>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</si>
  <si>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</si>
  <si>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</si>
  <si>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</si>
  <si>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</si>
  <si>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</si>
  <si>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</si>
  <si>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</si>
  <si>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</si>
  <si>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</si>
  <si>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</si>
  <si>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</si>
  <si>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</si>
  <si>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</si>
  <si>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</si>
  <si>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</si>
  <si>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</si>
  <si>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</si>
  <si>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</si>
  <si>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</si>
  <si>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</si>
  <si>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</si>
  <si>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</si>
  <si>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</si>
  <si>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</si>
  <si>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</si>
  <si>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</si>
  <si>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</si>
  <si>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</si>
  <si>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</si>
  <si>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</si>
  <si>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</si>
  <si>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</si>
  <si>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</si>
  <si>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</si>
  <si>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</si>
  <si>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</si>
  <si>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</si>
  <si>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</si>
  <si>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</si>
  <si>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</si>
  <si>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</si>
  <si>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</si>
  <si>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</si>
  <si>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</si>
  <si>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</si>
  <si>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</si>
  <si>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</si>
  <si>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</si>
  <si>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</si>
  <si>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</si>
  <si>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</si>
  <si>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</si>
  <si>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</si>
  <si>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</si>
  <si>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</si>
  <si>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</si>
  <si>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</si>
  <si>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</si>
  <si>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</si>
  <si>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</si>
  <si>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</si>
  <si>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</si>
  <si>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</si>
  <si>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</si>
  <si>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</si>
  <si>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</si>
  <si>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</si>
  <si>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</si>
  <si>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</si>
  <si>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</si>
  <si>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</si>
  <si>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</si>
  <si>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</si>
  <si>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</si>
  <si>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</si>
  <si>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</si>
  <si>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</si>
  <si>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</si>
  <si>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</si>
  <si>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</si>
  <si>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</si>
  <si>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</si>
  <si>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</si>
  <si>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</si>
  <si>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</si>
  <si>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</si>
  <si>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</si>
  <si>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</si>
  <si>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</si>
  <si>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</si>
  <si>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</si>
  <si>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</si>
  <si>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</si>
  <si>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</si>
  <si>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</si>
  <si>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</si>
  <si>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</si>
  <si>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</si>
  <si>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</si>
  <si>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</si>
  <si>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</si>
  <si>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</si>
  <si>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</si>
  <si>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</si>
  <si>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</si>
  <si>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</si>
  <si>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</si>
  <si>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</si>
  <si>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</si>
  <si>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</si>
  <si>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</si>
  <si>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</si>
  <si>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</si>
  <si>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</si>
  <si>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</si>
  <si>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</si>
  <si>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</si>
  <si>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</si>
  <si>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</si>
  <si>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</si>
  <si>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</si>
  <si>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</si>
  <si>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</si>
  <si>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</si>
  <si>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</si>
  <si>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</si>
  <si>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</si>
  <si>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</si>
  <si>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</si>
  <si>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</si>
  <si>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</si>
  <si>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</si>
  <si>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</si>
  <si>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</si>
  <si>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</si>
  <si>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</si>
  <si>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</si>
  <si>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</si>
  <si>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</si>
  <si>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</si>
  <si>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</si>
  <si>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</si>
  <si>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</si>
  <si>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</si>
  <si>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</si>
  <si>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</si>
  <si>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</si>
  <si>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</si>
  <si>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</si>
  <si>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</si>
  <si>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</si>
  <si>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</si>
  <si>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</si>
  <si>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</si>
  <si>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</si>
  <si>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</si>
  <si>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</si>
  <si>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</si>
  <si>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</si>
  <si>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</si>
  <si>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</si>
  <si>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</si>
  <si>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</si>
  <si>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</si>
  <si>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</si>
  <si>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</si>
  <si>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</si>
  <si>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</si>
  <si>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</si>
  <si>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</si>
  <si>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</si>
  <si>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</si>
  <si>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</si>
  <si>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</si>
  <si>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</si>
  <si>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</si>
  <si>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</si>
  <si>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</si>
  <si>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</si>
  <si>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</si>
  <si>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</si>
  <si>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</si>
  <si>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</si>
  <si>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</si>
  <si>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</si>
  <si>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</si>
  <si>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</si>
  <si>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</si>
  <si>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</si>
  <si>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</si>
  <si>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</si>
  <si>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</si>
  <si>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</si>
  <si>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</si>
  <si>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</si>
  <si>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</si>
  <si>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</si>
  <si>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</si>
  <si>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</si>
  <si>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</si>
  <si>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</si>
  <si>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</si>
  <si>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</si>
  <si>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</si>
  <si>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</si>
  <si>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</si>
  <si>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</si>
  <si>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</si>
  <si>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</si>
  <si>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</si>
  <si>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</si>
  <si>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</si>
  <si>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</si>
  <si>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</si>
  <si>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</si>
  <si>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</si>
  <si>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</si>
  <si>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</si>
  <si>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</si>
  <si>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</si>
  <si>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</si>
  <si>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</si>
  <si>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</si>
  <si>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</si>
  <si>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</si>
  <si>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</si>
  <si>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</si>
  <si>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</si>
  <si>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</si>
  <si>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</si>
  <si>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</si>
  <si>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</si>
  <si>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</si>
  <si>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</si>
  <si>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</si>
  <si>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</si>
  <si>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</si>
  <si>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</si>
  <si>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</si>
  <si>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</si>
  <si>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</si>
  <si>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</si>
  <si>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</si>
  <si>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</si>
  <si>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</si>
  <si>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</si>
  <si>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</si>
  <si>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</si>
  <si>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</si>
  <si>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</si>
  <si>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</si>
  <si>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</si>
  <si>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</si>
  <si>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</si>
  <si>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</si>
  <si>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</si>
  <si>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</si>
  <si>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</si>
  <si>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</si>
  <si>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</si>
  <si>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</si>
  <si>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</si>
  <si>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</si>
  <si>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</si>
  <si>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</si>
  <si>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</si>
  <si>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</si>
  <si>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</si>
  <si>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</si>
  <si>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</si>
  <si>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</si>
  <si>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</si>
  <si>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</si>
  <si>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</si>
  <si>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</si>
  <si>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</si>
  <si>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</si>
  <si>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</si>
  <si>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</si>
  <si>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</si>
  <si>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</si>
  <si>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</si>
  <si>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</si>
  <si>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</si>
  <si>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</si>
  <si>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</si>
  <si>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</si>
  <si>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</si>
  <si>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</si>
  <si>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</si>
  <si>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</si>
  <si>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</si>
  <si>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</si>
  <si>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</si>
  <si>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</si>
  <si>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</si>
  <si>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</si>
  <si>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</si>
  <si>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</si>
  <si>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</si>
  <si>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</si>
  <si>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</si>
  <si>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</si>
  <si>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</si>
  <si>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</si>
  <si>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</si>
  <si>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</si>
  <si>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</si>
  <si>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</si>
  <si>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</si>
  <si>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</si>
  <si>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</si>
  <si>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</si>
  <si>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</si>
  <si>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</si>
  <si>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</si>
  <si>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</si>
  <si>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</si>
  <si>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</si>
  <si>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</si>
  <si>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</si>
  <si>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</si>
  <si>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</si>
  <si>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</si>
  <si>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</si>
  <si>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</si>
  <si>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</si>
  <si>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</si>
  <si>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</si>
  <si>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</si>
  <si>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</si>
  <si>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</si>
  <si>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</si>
  <si>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</si>
  <si>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</si>
  <si>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</si>
  <si>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</si>
  <si>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</si>
  <si>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</si>
  <si>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</si>
  <si>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</si>
  <si>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</si>
  <si>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</si>
  <si>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</si>
  <si>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</si>
  <si>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</si>
  <si>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</si>
  <si>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</si>
  <si>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</si>
  <si>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</si>
  <si>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</si>
  <si>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</si>
  <si>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</si>
  <si>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</si>
  <si>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</si>
  <si>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</si>
  <si>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</si>
  <si>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</si>
  <si>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</si>
  <si>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</si>
  <si>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</si>
  <si>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</si>
  <si>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</si>
  <si>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</si>
  <si>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</si>
  <si>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</si>
  <si>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</si>
  <si>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</si>
  <si>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</si>
  <si>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</si>
  <si>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</si>
  <si>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</si>
  <si>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</si>
  <si>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</si>
  <si>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</si>
  <si>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</si>
  <si>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</si>
  <si>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</si>
  <si>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</si>
  <si>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</si>
  <si>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</si>
  <si>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</si>
  <si>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</si>
  <si>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</si>
  <si>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</si>
  <si>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</si>
  <si>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</si>
  <si>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</si>
  <si>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</si>
  <si>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</si>
  <si>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</si>
  <si>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</si>
  <si>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</si>
  <si>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</si>
  <si>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</si>
  <si>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</si>
  <si>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</si>
  <si>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</si>
  <si>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</si>
  <si>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</si>
  <si>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</si>
  <si>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</si>
  <si>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</si>
  <si>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</si>
  <si>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</si>
  <si>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</si>
  <si>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</si>
  <si>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</si>
  <si>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</si>
  <si>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</si>
  <si>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</si>
  <si>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</si>
  <si>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</si>
  <si>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</si>
  <si>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</si>
  <si>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</si>
  <si>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</si>
  <si>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</si>
  <si>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</si>
  <si>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</si>
  <si>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</si>
  <si>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</si>
  <si>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</si>
  <si>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</si>
  <si>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</si>
  <si>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</si>
  <si>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</si>
  <si>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</si>
  <si>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</si>
  <si>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</si>
  <si>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</si>
  <si>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</si>
  <si>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</si>
  <si>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</si>
  <si>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</si>
  <si>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</si>
  <si>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</si>
  <si>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</si>
  <si>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</si>
  <si>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</si>
  <si>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</si>
  <si>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</si>
  <si>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</si>
  <si>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</si>
  <si>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</si>
  <si>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</si>
  <si>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</si>
  <si>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</si>
  <si>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</si>
  <si>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</si>
  <si>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</si>
  <si>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</si>
  <si>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</si>
  <si>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</si>
  <si>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</si>
  <si>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</si>
  <si>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</si>
  <si>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</si>
  <si>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</si>
  <si>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</si>
  <si>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</si>
  <si>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</si>
  <si>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</si>
  <si>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</si>
  <si>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</si>
  <si>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</si>
  <si>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</si>
  <si>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</si>
  <si>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</si>
  <si>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</si>
  <si>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</si>
  <si>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</si>
  <si>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</si>
  <si>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</si>
  <si>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</si>
  <si>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</si>
  <si>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</si>
  <si>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</si>
  <si>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</si>
  <si>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</si>
  <si>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</si>
  <si>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</si>
  <si>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</si>
  <si>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</si>
  <si>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</si>
  <si>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</si>
  <si>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</si>
  <si>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</si>
  <si>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</si>
  <si>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</si>
  <si>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</si>
  <si>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</si>
  <si>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</si>
  <si>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</si>
  <si>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</si>
  <si>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</si>
  <si>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</si>
  <si>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</si>
  <si>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</si>
  <si>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</si>
  <si>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</si>
  <si>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</si>
  <si>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</si>
  <si>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</si>
  <si>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</si>
  <si>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</si>
  <si>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</si>
  <si>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</si>
  <si>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</si>
  <si>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</si>
  <si>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</si>
  <si>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</si>
  <si>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</si>
  <si>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</si>
  <si>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</si>
  <si>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</si>
  <si>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</si>
  <si>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</si>
  <si>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</si>
  <si>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</si>
  <si>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</si>
  <si>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</si>
  <si>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</si>
  <si>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</si>
  <si>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</si>
  <si>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</si>
  <si>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</si>
  <si>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</si>
  <si>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</si>
  <si>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</si>
  <si>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</si>
  <si>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</si>
  <si>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</si>
  <si>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</si>
  <si>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</si>
  <si>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</si>
  <si>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</si>
  <si>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</si>
  <si>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</si>
  <si>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</si>
  <si>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</si>
  <si>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</si>
  <si>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</si>
  <si>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</si>
  <si>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</si>
  <si>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</si>
  <si>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</si>
  <si>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</si>
  <si>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</si>
  <si>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</si>
  <si>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</si>
  <si>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</si>
  <si>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</si>
  <si>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</si>
  <si>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</si>
  <si>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</si>
  <si>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</si>
  <si>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</si>
  <si>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</si>
  <si>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</si>
  <si>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</si>
  <si>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</si>
  <si>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</si>
  <si>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</si>
  <si>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</si>
  <si>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</si>
  <si>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</si>
  <si>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</si>
  <si>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</si>
  <si>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</si>
  <si>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</si>
  <si>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</si>
  <si>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</si>
  <si>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</si>
  <si>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</si>
  <si>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</si>
  <si>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</si>
  <si>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</si>
  <si>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</si>
  <si>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</si>
  <si>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</si>
  <si>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</si>
  <si>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</si>
  <si>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</si>
  <si>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</si>
  <si>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</si>
  <si>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</si>
  <si>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</si>
  <si>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</si>
  <si>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</si>
  <si>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</si>
  <si>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</si>
  <si>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</si>
  <si>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</si>
  <si>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</si>
  <si>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</si>
  <si>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</si>
  <si>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</si>
  <si>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</si>
  <si>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</si>
  <si>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</si>
  <si>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</si>
  <si>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</si>
  <si>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</si>
  <si>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</si>
  <si>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</si>
  <si>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</si>
  <si>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</si>
  <si>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</si>
  <si>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</si>
  <si>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</si>
  <si>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</si>
  <si>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</si>
  <si>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</si>
  <si>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</si>
  <si>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</si>
  <si>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</si>
  <si>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</si>
  <si>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</si>
  <si>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</si>
  <si>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</si>
  <si>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</si>
  <si>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</si>
  <si>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</si>
  <si>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</si>
  <si>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</si>
  <si>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</si>
  <si>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</si>
  <si>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</si>
  <si>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</si>
  <si>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</si>
  <si>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</si>
  <si>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</si>
  <si>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</si>
  <si>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</si>
  <si>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</si>
  <si>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</si>
  <si>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</si>
  <si>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</si>
  <si>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</si>
  <si>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</si>
  <si>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</si>
  <si>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</si>
  <si>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</si>
  <si>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</si>
  <si>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</si>
  <si>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</si>
  <si>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</si>
  <si>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</si>
  <si>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</si>
  <si>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</si>
  <si>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</si>
  <si>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</si>
  <si>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</si>
  <si>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</si>
  <si>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</si>
  <si>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</si>
  <si>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</si>
  <si>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</si>
  <si>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</si>
  <si>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</si>
  <si>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</si>
  <si>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</si>
  <si>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</si>
  <si>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</si>
  <si>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</si>
  <si>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</si>
  <si>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</si>
  <si>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</si>
  <si>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</si>
  <si>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</si>
  <si>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</si>
  <si>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</si>
  <si>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</si>
  <si>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</si>
  <si>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</si>
  <si>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</si>
  <si>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</si>
  <si>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</si>
  <si>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</si>
  <si>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</si>
  <si>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</si>
  <si>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</si>
  <si>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</si>
  <si>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</si>
  <si>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</si>
  <si>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</si>
  <si>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</si>
  <si>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</si>
  <si>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</si>
  <si>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</si>
  <si>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</si>
  <si>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</si>
  <si>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</si>
  <si>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</si>
  <si>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</si>
  <si>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</si>
  <si>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</si>
  <si>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</si>
  <si>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</si>
  <si>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</si>
  <si>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</si>
  <si>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</si>
  <si>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</si>
  <si>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</si>
  <si>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</si>
  <si>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</si>
  <si>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</si>
  <si>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</si>
  <si>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</si>
  <si>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</si>
  <si>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</si>
  <si>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</si>
  <si>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</si>
  <si>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</si>
  <si>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</si>
  <si>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</si>
  <si>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</si>
  <si>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</si>
  <si>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</si>
  <si>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</si>
  <si>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</si>
  <si>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</si>
  <si>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</si>
  <si>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</si>
  <si>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</si>
  <si>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</si>
  <si>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</si>
  <si>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</si>
  <si>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</si>
  <si>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</si>
  <si>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</si>
  <si>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</si>
  <si>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</si>
  <si>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</si>
  <si>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</si>
  <si>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</si>
  <si>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</si>
  <si>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</si>
  <si>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</si>
  <si>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</si>
  <si>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</si>
  <si>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</si>
  <si>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</si>
  <si>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</si>
  <si>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</si>
  <si>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</si>
  <si>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</si>
  <si>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</si>
  <si>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</si>
  <si>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</si>
  <si>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</si>
  <si>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</si>
  <si>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</si>
  <si>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</si>
  <si>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</si>
  <si>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</si>
  <si>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</si>
  <si>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</si>
  <si>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</si>
  <si>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</si>
  <si>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</si>
  <si>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</si>
  <si>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</si>
  <si>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</si>
  <si>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</si>
  <si>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</si>
  <si>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</si>
  <si>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</si>
  <si>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</si>
  <si>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</si>
  <si>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</si>
  <si>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</si>
  <si>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</si>
  <si>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</si>
  <si>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</si>
  <si>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</si>
  <si>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</si>
  <si>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</si>
  <si>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</si>
  <si>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</si>
  <si>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</si>
  <si>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</si>
  <si>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</si>
  <si>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</si>
  <si>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</si>
  <si>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</si>
  <si>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</si>
  <si>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</si>
  <si>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</si>
  <si>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</si>
  <si>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</si>
  <si>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</si>
  <si>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</si>
  <si>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</si>
  <si>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</si>
  <si>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</si>
  <si>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</si>
  <si>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</si>
  <si>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</si>
  <si>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</si>
  <si>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</si>
  <si>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</si>
  <si>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</si>
  <si>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</si>
  <si>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</si>
  <si>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</si>
  <si>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</si>
  <si>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</si>
  <si>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</si>
  <si>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</si>
  <si>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</si>
  <si>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</si>
  <si>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</si>
  <si>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</si>
  <si>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</si>
  <si>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</si>
  <si>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</si>
  <si>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</si>
  <si>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</si>
  <si>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</si>
  <si>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</si>
  <si>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</si>
  <si>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</si>
  <si>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</si>
  <si>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</si>
  <si>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</si>
  <si>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</si>
  <si>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</si>
  <si>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</si>
  <si>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</si>
  <si>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</si>
  <si>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</si>
  <si>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</si>
  <si>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</si>
  <si>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</si>
  <si>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</si>
  <si>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</si>
  <si>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</si>
  <si>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</si>
  <si>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</si>
  <si>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</si>
  <si>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</si>
  <si>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</si>
  <si>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</si>
  <si>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</si>
  <si>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</si>
  <si>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</si>
  <si>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</si>
  <si>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</si>
  <si>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</si>
  <si>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</si>
  <si>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</si>
  <si>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</si>
  <si>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</si>
  <si>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</si>
  <si>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</si>
  <si>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</si>
  <si>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</si>
  <si>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</si>
  <si>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</si>
  <si>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</si>
  <si>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</si>
  <si>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</si>
  <si>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</si>
  <si>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</si>
  <si>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</si>
  <si>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</si>
  <si>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</si>
  <si>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</si>
  <si>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</si>
  <si>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</si>
  <si>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</si>
  <si>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</si>
  <si>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</si>
  <si>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</si>
  <si>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</si>
  <si>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</si>
  <si>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</si>
  <si>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</si>
  <si>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</si>
  <si>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</si>
  <si>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</si>
  <si>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</si>
  <si>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</si>
  <si>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</si>
  <si>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</si>
  <si>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</si>
  <si>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</si>
  <si>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</si>
  <si>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</si>
  <si>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</si>
  <si>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</si>
  <si>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</si>
  <si>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</si>
  <si>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</si>
  <si>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</si>
  <si>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</si>
  <si>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</si>
  <si>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</si>
  <si>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</si>
  <si>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</si>
  <si>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</si>
  <si>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</si>
  <si>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</si>
  <si>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</si>
  <si>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</si>
  <si>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</si>
  <si>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</si>
  <si>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</si>
  <si>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</si>
  <si>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</si>
  <si>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</si>
  <si>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</si>
  <si>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</si>
  <si>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</si>
  <si>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</si>
  <si>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</si>
  <si>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</si>
  <si>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</si>
  <si>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</si>
  <si>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</si>
  <si>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</si>
  <si>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</si>
  <si>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</si>
  <si>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</si>
  <si>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</si>
  <si>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</si>
  <si>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</si>
  <si>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</si>
  <si>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</si>
  <si>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</si>
  <si>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</si>
  <si>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</si>
  <si>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</si>
  <si>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</si>
  <si>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</si>
  <si>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</si>
  <si>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</si>
  <si>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</si>
  <si>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</si>
  <si>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</si>
  <si>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</si>
  <si>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</si>
  <si>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</si>
  <si>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</si>
  <si>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</si>
  <si>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</si>
  <si>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</si>
  <si>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</si>
  <si>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</si>
  <si>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</si>
  <si>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</si>
  <si>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</si>
  <si>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</si>
  <si>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</si>
  <si>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</si>
  <si>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</si>
  <si>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</si>
  <si>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</si>
  <si>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</si>
  <si>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</si>
  <si>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</si>
  <si>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</si>
  <si>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</si>
  <si>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</si>
  <si>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</si>
  <si>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</si>
  <si>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</si>
  <si>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</si>
  <si>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</si>
  <si>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</si>
  <si>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</si>
  <si>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</si>
  <si>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</si>
  <si>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</si>
  <si>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</si>
  <si>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</si>
  <si>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</si>
  <si>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</si>
  <si>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</si>
  <si>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</si>
  <si>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</si>
  <si>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</si>
  <si>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</si>
  <si>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</si>
  <si>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</si>
  <si>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</si>
  <si>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</si>
  <si>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</si>
  <si>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</si>
  <si>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</si>
  <si>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</si>
  <si>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</si>
  <si>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</si>
  <si>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</si>
  <si>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</si>
  <si>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</si>
  <si>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</si>
  <si>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</si>
  <si>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</si>
  <si>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</si>
  <si>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</si>
  <si>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</si>
  <si>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</si>
  <si>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</si>
  <si>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</si>
  <si>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</si>
  <si>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</si>
  <si>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</si>
  <si>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</si>
  <si>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</si>
  <si>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</si>
  <si>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</si>
  <si>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</si>
  <si>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</si>
  <si>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</si>
  <si>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</si>
  <si>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</si>
  <si>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</si>
  <si>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</si>
  <si>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</si>
  <si>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</si>
  <si>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</si>
  <si>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</si>
  <si>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</si>
  <si>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</si>
  <si>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</si>
  <si>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</si>
  <si>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</si>
  <si>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</si>
  <si>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</si>
  <si>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</si>
  <si>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</si>
  <si>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</si>
  <si>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</si>
  <si>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</si>
  <si>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</si>
  <si>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</si>
  <si>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</si>
  <si>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</si>
  <si>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</si>
  <si>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</si>
  <si>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</si>
  <si>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</si>
  <si>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</si>
  <si>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</si>
  <si>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</si>
  <si>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</si>
  <si>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</si>
  <si>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</si>
  <si>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</si>
  <si>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</si>
  <si>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</si>
  <si>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</si>
  <si>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</si>
  <si>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</si>
  <si>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</si>
  <si>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</si>
  <si>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</si>
  <si>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</si>
  <si>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</si>
  <si>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</si>
  <si>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</si>
  <si>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</si>
  <si>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</si>
  <si>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</si>
  <si>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</si>
  <si>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</si>
  <si>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</si>
  <si>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</si>
  <si>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</si>
  <si>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</si>
  <si>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</si>
  <si>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</si>
  <si>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</si>
  <si>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</si>
  <si>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</si>
  <si>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</si>
  <si>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</si>
  <si>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</si>
  <si>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</si>
  <si>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</si>
  <si>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</si>
  <si>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</si>
  <si>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</si>
  <si>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</si>
  <si>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</si>
  <si>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</si>
  <si>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</si>
  <si>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</si>
  <si>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</si>
  <si>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</si>
  <si>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</si>
  <si>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</si>
  <si>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</si>
  <si>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</si>
  <si>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</si>
  <si>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</si>
  <si>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</si>
  <si>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</si>
  <si>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</si>
  <si>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</si>
  <si>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</si>
  <si>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</si>
  <si>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</si>
  <si>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</si>
  <si>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</si>
  <si>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</si>
  <si>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</si>
  <si>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</si>
  <si>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</si>
  <si>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</si>
  <si>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</si>
  <si>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</si>
  <si>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</si>
  <si>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</si>
  <si>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</si>
  <si>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</si>
  <si>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</si>
  <si>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</si>
  <si>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</si>
  <si>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</si>
  <si>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</si>
  <si>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</si>
  <si>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</si>
  <si>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</si>
  <si>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</si>
  <si>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</si>
  <si>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</si>
  <si>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</si>
  <si>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</si>
  <si>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</si>
  <si>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</si>
  <si>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</si>
  <si>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</si>
  <si>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</si>
  <si>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</si>
  <si>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</si>
  <si>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</si>
  <si>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</si>
  <si>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</si>
  <si>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</si>
  <si>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</si>
  <si>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</si>
  <si>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</si>
  <si>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</si>
  <si>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</si>
  <si>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</si>
  <si>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</si>
  <si>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</si>
  <si>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</si>
  <si>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</si>
  <si>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</si>
  <si>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</si>
  <si>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</si>
  <si>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</si>
  <si>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</si>
  <si>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</si>
  <si>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</si>
  <si>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</si>
  <si>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</si>
  <si>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</si>
  <si>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</si>
  <si>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</si>
  <si>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</si>
  <si>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</si>
  <si>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</si>
  <si>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</si>
  <si>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</si>
  <si>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</si>
  <si>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</si>
  <si>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</si>
  <si>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</si>
  <si>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</si>
  <si>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</si>
  <si>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</si>
  <si>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</si>
  <si>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</si>
  <si>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</si>
  <si>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</si>
  <si>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</si>
  <si>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</si>
  <si>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</si>
  <si>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</si>
  <si>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</si>
  <si>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</si>
  <si>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</si>
  <si>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</si>
  <si>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</si>
  <si>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</si>
  <si>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</si>
  <si>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</si>
  <si>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</si>
  <si>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</si>
  <si>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</si>
  <si>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</si>
  <si>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</si>
  <si>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</si>
  <si>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</si>
  <si>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</si>
  <si>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</si>
  <si>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</si>
  <si>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</si>
  <si>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</si>
  <si>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</si>
  <si>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</si>
  <si>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</si>
  <si>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</si>
  <si>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</si>
  <si>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</si>
  <si>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</si>
  <si>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</si>
  <si>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</si>
  <si>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</si>
  <si>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</si>
  <si>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</si>
  <si>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</si>
  <si>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</si>
  <si>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</si>
  <si>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</si>
  <si>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</si>
  <si>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</si>
  <si>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</si>
  <si>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</si>
  <si>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</si>
  <si>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</si>
  <si>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</si>
  <si>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</si>
  <si>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</si>
  <si>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</si>
  <si>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</si>
  <si>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</si>
  <si>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</si>
  <si>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</si>
  <si>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</si>
  <si>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</si>
  <si>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</si>
  <si>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</si>
  <si>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</si>
  <si>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</si>
  <si>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</si>
  <si>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</si>
  <si>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</si>
  <si>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</si>
  <si>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</si>
  <si>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</si>
  <si>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</si>
  <si>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</si>
  <si>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</si>
  <si>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</si>
  <si>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</si>
  <si>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</si>
  <si>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</si>
  <si>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</si>
  <si>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</si>
  <si>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</si>
  <si>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</si>
  <si>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</si>
  <si>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</si>
  <si>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</si>
  <si>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</si>
  <si>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</si>
  <si>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</si>
  <si>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</si>
  <si>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</si>
  <si>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</si>
  <si>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</si>
  <si>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</si>
  <si>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</si>
  <si>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</si>
  <si>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</si>
  <si>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</si>
  <si>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</si>
  <si>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</si>
  <si>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</si>
  <si>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</si>
  <si>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</si>
  <si>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</si>
  <si>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</si>
  <si>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</si>
  <si>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</si>
  <si>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</si>
  <si>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</si>
  <si>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</si>
  <si>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</si>
  <si>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</si>
  <si>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</si>
  <si>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</si>
  <si>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</si>
  <si>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</si>
  <si>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</si>
  <si>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</si>
  <si>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</si>
  <si>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</si>
  <si>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</si>
  <si>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</si>
  <si>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</si>
  <si>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</si>
  <si>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</si>
  <si>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</si>
  <si>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</si>
  <si>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</si>
  <si>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</si>
  <si>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</si>
  <si>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</si>
  <si>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</si>
  <si>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</si>
  <si>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</si>
  <si>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</si>
  <si>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</si>
  <si>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</si>
  <si>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</si>
  <si>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</si>
  <si>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</si>
  <si>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</si>
  <si>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</si>
  <si>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</si>
  <si>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</si>
  <si>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</si>
  <si>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</si>
  <si>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</si>
  <si>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</si>
  <si>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</si>
  <si>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</si>
  <si>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</si>
  <si>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</si>
  <si>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</si>
  <si>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</si>
  <si>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</si>
  <si>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</si>
  <si>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</si>
  <si>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</si>
  <si>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</si>
  <si>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</si>
  <si>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</si>
  <si>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</si>
  <si>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</si>
  <si>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</si>
  <si>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</si>
  <si>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</si>
  <si>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</si>
  <si>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</si>
  <si>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</si>
  <si>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</si>
  <si>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</si>
  <si>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</si>
  <si>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</si>
  <si>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</si>
  <si>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</si>
  <si>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</si>
  <si>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</si>
  <si>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</si>
  <si>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</si>
  <si>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</si>
  <si>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</si>
  <si>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</si>
  <si>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</si>
  <si>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</si>
  <si>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</si>
  <si>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</si>
  <si>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</si>
  <si>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</si>
  <si>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</si>
  <si>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</si>
  <si>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</si>
  <si>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</si>
  <si>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</si>
  <si>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</si>
  <si>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</si>
  <si>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</si>
  <si>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</si>
  <si>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</si>
  <si>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</si>
  <si>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</si>
  <si>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</si>
  <si>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</si>
  <si>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</si>
  <si>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</si>
  <si>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</si>
  <si>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</si>
  <si>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</si>
  <si>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</si>
  <si>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</si>
  <si>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</si>
  <si>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</si>
  <si>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</si>
  <si>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</si>
  <si>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</si>
  <si>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</si>
  <si>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</si>
  <si>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</si>
  <si>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</si>
  <si>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</si>
  <si>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</si>
  <si>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</si>
  <si>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</si>
  <si>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</si>
  <si>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</si>
  <si>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</si>
  <si>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</si>
  <si>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</si>
  <si>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</si>
  <si>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</si>
  <si>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</si>
  <si>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</si>
  <si>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</si>
  <si>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</si>
  <si>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</si>
  <si>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</si>
  <si>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</si>
  <si>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</si>
  <si>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</si>
  <si>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</si>
  <si>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</si>
  <si>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</si>
  <si>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</si>
  <si>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</si>
  <si>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</si>
  <si>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</si>
  <si>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</si>
  <si>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</si>
  <si>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</si>
  <si>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</si>
  <si>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</si>
  <si>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</si>
  <si>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</si>
  <si>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</si>
  <si>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</si>
  <si>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</si>
  <si>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</si>
  <si>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</si>
  <si>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</si>
  <si>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</si>
  <si>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</si>
  <si>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</si>
  <si>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</si>
  <si>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</si>
  <si>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</si>
  <si>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</si>
  <si>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</si>
  <si>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</si>
  <si>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</si>
  <si>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</si>
  <si>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</si>
  <si>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</si>
  <si>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</si>
  <si>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</si>
  <si>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</si>
  <si>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</si>
  <si>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</si>
  <si>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</si>
  <si>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</si>
  <si>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</si>
  <si>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</si>
  <si>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</si>
  <si>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</si>
  <si>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</si>
  <si>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</si>
  <si>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</si>
  <si>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</si>
  <si>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</si>
  <si>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</si>
  <si>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</si>
  <si>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</si>
  <si>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</si>
  <si>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</si>
  <si>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</si>
  <si>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</si>
  <si>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</si>
  <si>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</si>
  <si>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</si>
  <si>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</si>
  <si>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</si>
  <si>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</si>
  <si>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</si>
  <si>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</si>
  <si>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</si>
  <si>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</si>
  <si>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</si>
  <si>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</si>
  <si>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</si>
  <si>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</si>
  <si>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</si>
  <si>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</si>
  <si>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</si>
  <si>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</si>
  <si>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</si>
  <si>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</si>
  <si>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</si>
  <si>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</si>
  <si>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</si>
  <si>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</si>
  <si>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</si>
  <si>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</si>
  <si>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</si>
  <si>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</si>
  <si>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</si>
  <si>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</si>
  <si>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</si>
  <si>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</si>
  <si>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</si>
  <si>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</si>
  <si>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</si>
  <si>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</si>
  <si>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</si>
  <si>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</si>
  <si>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</si>
  <si>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</si>
  <si>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</si>
  <si>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</si>
  <si>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</si>
  <si>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</si>
  <si>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</si>
  <si>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</si>
  <si>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</si>
  <si>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</si>
  <si>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</si>
  <si>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</si>
  <si>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</si>
  <si>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</si>
  <si>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</si>
  <si>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</si>
  <si>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</si>
  <si>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</si>
  <si>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</si>
  <si>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</si>
  <si>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</si>
  <si>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</si>
  <si>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</si>
  <si>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</si>
  <si>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</si>
  <si>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</si>
  <si>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</si>
  <si>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</si>
  <si>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</si>
  <si>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</si>
  <si>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</si>
  <si>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</si>
  <si>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</si>
  <si>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</si>
  <si>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</si>
  <si>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</si>
  <si>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</si>
  <si>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</si>
  <si>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</si>
  <si>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</si>
  <si>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</si>
  <si>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</si>
  <si>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</si>
  <si>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</si>
  <si>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</si>
  <si>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</si>
  <si>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</si>
  <si>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</si>
  <si>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</si>
  <si>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</si>
  <si>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</si>
  <si>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</si>
  <si>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</si>
  <si>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</si>
  <si>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</si>
  <si>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</si>
  <si>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</si>
  <si>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</si>
  <si>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</si>
  <si>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</si>
  <si>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</si>
  <si>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</si>
  <si>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</si>
  <si>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</si>
  <si>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</si>
  <si>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</si>
  <si>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</si>
  <si>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</si>
  <si>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</si>
  <si>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</si>
  <si>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</si>
  <si>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</si>
  <si>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</si>
  <si>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</si>
  <si>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</si>
  <si>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</si>
  <si>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</si>
  <si>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</si>
  <si>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</si>
  <si>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</si>
  <si>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</si>
  <si>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</si>
  <si>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</si>
  <si>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</si>
  <si>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</si>
  <si>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</si>
  <si>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</si>
  <si>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</si>
  <si>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</si>
  <si>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</si>
  <si>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</si>
  <si>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</si>
  <si>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</si>
  <si>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</si>
  <si>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</si>
  <si>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</si>
  <si>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</si>
  <si>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</si>
  <si>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</si>
  <si>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</si>
  <si>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</si>
  <si>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</si>
  <si>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</si>
  <si>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</si>
  <si>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</si>
  <si>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</si>
  <si>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</si>
  <si>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</si>
  <si>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</si>
  <si>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</si>
  <si>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</si>
  <si>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</si>
  <si>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</si>
  <si>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</si>
  <si>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</si>
  <si>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</si>
  <si>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</si>
  <si>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</si>
  <si>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</si>
  <si>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</si>
  <si>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</si>
  <si>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</si>
  <si>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</si>
  <si>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</si>
  <si>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</si>
  <si>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</si>
  <si>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</si>
  <si>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</si>
  <si>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</si>
  <si>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</si>
  <si>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</si>
  <si>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</si>
  <si>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</si>
  <si>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</si>
  <si>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</si>
  <si>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</si>
  <si>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</si>
  <si>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</si>
  <si>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</si>
  <si>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</si>
  <si>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</si>
  <si>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</si>
  <si>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</si>
  <si>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</si>
  <si>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</si>
  <si>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</si>
  <si>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</si>
  <si>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</si>
  <si>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</si>
  <si>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</si>
  <si>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</si>
  <si>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</si>
  <si>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</si>
  <si>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</si>
  <si>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</si>
  <si>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</si>
  <si>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</si>
  <si>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</si>
  <si>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</si>
  <si>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</si>
  <si>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</si>
  <si>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</si>
  <si>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</si>
  <si>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</si>
  <si>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</si>
  <si>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</si>
  <si>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</si>
  <si>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</si>
  <si>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</si>
  <si>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</si>
  <si>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</si>
  <si>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</si>
  <si>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</si>
  <si>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</si>
  <si>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</si>
  <si>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</si>
  <si>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</si>
  <si>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</si>
  <si>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</si>
  <si>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</si>
  <si>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</si>
  <si>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</si>
  <si>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</si>
  <si>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</si>
  <si>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</si>
  <si>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</si>
  <si>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</si>
  <si>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</si>
  <si>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</si>
  <si>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</si>
  <si>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</si>
  <si>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</si>
  <si>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</si>
  <si>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</si>
  <si>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</si>
  <si>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</si>
  <si>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</si>
  <si>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</si>
  <si>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</si>
  <si>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</si>
  <si>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</si>
  <si>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</si>
  <si>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</si>
  <si>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</si>
  <si>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</si>
  <si>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</si>
  <si>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</si>
  <si>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</si>
  <si>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</si>
  <si>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</si>
  <si>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</si>
  <si>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</si>
  <si>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</si>
  <si>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</si>
  <si>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</si>
  <si>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</si>
  <si>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</si>
  <si>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</si>
  <si>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</si>
  <si>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</si>
  <si>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</si>
  <si>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</si>
  <si>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</si>
  <si>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</si>
  <si>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</si>
  <si>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</si>
  <si>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</si>
  <si>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</si>
  <si>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</si>
  <si>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</si>
  <si>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</si>
  <si>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</si>
  <si>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</si>
  <si>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</si>
  <si>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</si>
  <si>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</si>
  <si>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</si>
  <si>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</si>
  <si>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</si>
  <si>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</si>
  <si>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</si>
  <si>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</si>
  <si>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</si>
  <si>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</si>
  <si>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</si>
  <si>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</si>
  <si>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</si>
  <si>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</si>
  <si>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</si>
  <si>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</si>
  <si>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</si>
  <si>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</si>
  <si>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</si>
  <si>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</si>
  <si>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</si>
  <si>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</si>
  <si>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</si>
  <si>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</si>
  <si>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</si>
  <si>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</si>
  <si>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</si>
  <si>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</si>
  <si>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</si>
  <si>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</si>
  <si>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</si>
  <si>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</si>
  <si>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</si>
  <si>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</si>
  <si>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</si>
  <si>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</si>
  <si>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</si>
  <si>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</si>
  <si>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</si>
  <si>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</si>
  <si>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</si>
  <si>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</si>
  <si>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</si>
  <si>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</si>
  <si>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</si>
  <si>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</si>
  <si>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</si>
  <si>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</si>
  <si>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</si>
  <si>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</si>
  <si>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</si>
  <si>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</si>
  <si>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</si>
  <si>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</si>
  <si>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</si>
  <si>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</si>
  <si>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</si>
  <si>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</si>
  <si>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</si>
  <si>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</si>
  <si>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</si>
  <si>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</si>
  <si>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</si>
  <si>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</si>
  <si>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</si>
  <si>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</si>
  <si>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</si>
  <si>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</si>
  <si>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</si>
  <si>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</si>
  <si>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</si>
  <si>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</si>
  <si>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</si>
  <si>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</si>
  <si>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</si>
  <si>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</si>
  <si>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</si>
  <si>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</si>
  <si>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</si>
  <si>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</si>
  <si>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</si>
  <si>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</si>
  <si>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</si>
  <si>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</si>
  <si>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</si>
  <si>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</si>
  <si>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</si>
  <si>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</si>
  <si>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</si>
  <si>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</si>
  <si>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</si>
  <si>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</si>
  <si>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</si>
  <si>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</si>
  <si>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</si>
  <si>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</si>
  <si>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</si>
  <si>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</si>
  <si>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</si>
  <si>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</si>
  <si>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</si>
  <si>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</si>
  <si>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</si>
  <si>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</si>
  <si>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</si>
  <si>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</si>
  <si>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</si>
  <si>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</si>
  <si>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</si>
  <si>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</si>
  <si>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</si>
  <si>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</si>
  <si>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</si>
  <si>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</si>
  <si>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</si>
  <si>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</si>
  <si>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</si>
  <si>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</si>
  <si>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</si>
  <si>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</si>
  <si>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</si>
  <si>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</si>
  <si>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</si>
  <si>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</si>
  <si>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</si>
  <si>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</si>
  <si>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</si>
  <si>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</si>
  <si>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</si>
  <si>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</si>
  <si>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</si>
  <si>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</si>
  <si>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</si>
  <si>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</si>
  <si>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</si>
  <si>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</si>
  <si>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</si>
  <si>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</si>
  <si>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</si>
  <si>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</si>
  <si>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</si>
  <si>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</si>
  <si>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</si>
  <si>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</si>
  <si>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</si>
  <si>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</si>
  <si>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</si>
  <si>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</si>
  <si>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</si>
  <si>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</si>
  <si>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</si>
  <si>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</si>
  <si>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</si>
  <si>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</si>
  <si>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</si>
  <si>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</si>
  <si>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</si>
  <si>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</si>
  <si>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</si>
  <si>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</si>
  <si>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</si>
  <si>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</si>
  <si>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</si>
  <si>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</si>
  <si>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</si>
  <si>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</si>
  <si>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</si>
  <si>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</si>
  <si>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</si>
  <si>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</si>
  <si>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</si>
  <si>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</si>
  <si>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</si>
  <si>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</si>
  <si>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</si>
  <si>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</si>
  <si>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</si>
  <si>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</si>
  <si>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</si>
  <si>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</si>
  <si>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</si>
  <si>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</si>
  <si>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</si>
  <si>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</si>
  <si>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</si>
  <si>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</si>
  <si>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</si>
  <si>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</si>
  <si>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</si>
  <si>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</si>
  <si>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</si>
  <si>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</si>
  <si>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</si>
  <si>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</si>
  <si>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</si>
  <si>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</si>
  <si>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</si>
  <si>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</si>
  <si>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</si>
  <si>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</si>
  <si>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</si>
  <si>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</si>
  <si>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</si>
  <si>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</si>
  <si>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</si>
  <si>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</si>
  <si>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</si>
  <si>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</si>
  <si>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</si>
  <si>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</si>
  <si>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</si>
  <si>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</si>
  <si>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</si>
  <si>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</si>
  <si>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</si>
  <si>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</si>
  <si>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</si>
  <si>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</si>
  <si>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</si>
  <si>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</si>
  <si>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</si>
  <si>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</si>
  <si>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</si>
  <si>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</si>
  <si>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</si>
  <si>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</si>
  <si>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</si>
  <si>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</si>
  <si>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</si>
  <si>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</si>
  <si>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</si>
  <si>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</si>
  <si>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</si>
  <si>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</si>
  <si>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</si>
  <si>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</si>
  <si>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</si>
  <si>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</si>
  <si>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</si>
  <si>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</si>
  <si>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</si>
  <si>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</si>
  <si>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</si>
  <si>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</si>
  <si>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</si>
  <si>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</si>
  <si>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</si>
  <si>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</si>
  <si>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</si>
  <si>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</si>
  <si>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</si>
  <si>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</si>
  <si>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</si>
  <si>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</si>
  <si>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</si>
  <si>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</si>
  <si>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</si>
  <si>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</si>
  <si>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</si>
  <si>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</si>
  <si>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</si>
  <si>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</si>
  <si>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</si>
  <si>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</si>
  <si>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</si>
  <si>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</si>
  <si>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</si>
  <si>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</si>
  <si>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</si>
  <si>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</si>
  <si>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</si>
  <si>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</si>
  <si>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</si>
  <si>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</si>
  <si>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</si>
  <si>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</si>
  <si>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</si>
  <si>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</si>
  <si>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</si>
  <si>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</si>
  <si>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</si>
  <si>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</si>
  <si>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</si>
  <si>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</si>
  <si>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</si>
  <si>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</si>
  <si>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</si>
  <si>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</si>
  <si>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</si>
  <si>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</si>
  <si>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</si>
  <si>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</si>
  <si>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</si>
  <si>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</si>
  <si>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</si>
  <si>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</si>
  <si>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</si>
  <si>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</si>
  <si>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</si>
  <si>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</si>
  <si>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</si>
  <si>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</si>
  <si>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</si>
  <si>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</si>
  <si>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</si>
  <si>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</si>
  <si>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</si>
  <si>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</si>
  <si>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</si>
  <si>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</si>
  <si>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</si>
  <si>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</si>
  <si>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</si>
  <si>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</si>
  <si>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</si>
  <si>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</si>
  <si>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</si>
  <si>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</si>
  <si>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</si>
  <si>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</si>
  <si>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</si>
  <si>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</si>
  <si>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</si>
  <si>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</si>
  <si>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</si>
  <si>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</si>
  <si>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</si>
  <si>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</si>
  <si>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</si>
  <si>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</si>
  <si>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</si>
  <si>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</si>
  <si>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</si>
  <si>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</si>
  <si>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</si>
  <si>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</si>
  <si>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</si>
  <si>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</si>
  <si>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</si>
  <si>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</si>
  <si>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</si>
  <si>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</si>
  <si>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</si>
  <si>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</si>
  <si>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</si>
  <si>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</si>
  <si>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PCM-20251119-00000193</t>
  </si>
  <si>
    <t>90 min</t>
  </si>
  <si>
    <t xml:space="preserve"> PCM-20250215-00000830 </t>
  </si>
  <si>
    <t>LTE site still down and  site located in aramco area access issue need special permission</t>
  </si>
  <si>
    <t>PCM-20251119-00000083</t>
  </si>
  <si>
    <t>access issue, site located in family building and owner phone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</si>
  <si>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</si>
  <si>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</si>
  <si>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</si>
  <si>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</si>
  <si>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</si>
  <si>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</si>
  <si>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</si>
  <si>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</si>
  <si>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PCM-20251118-00002052</t>
  </si>
  <si>
    <t xml:space="preserve">Site located in deep desert &amp; dangerous area , under night access / team will check morning 			</t>
  </si>
  <si>
    <t>TT-20251118-01473</t>
  </si>
  <si>
    <t xml:space="preserve">ETA 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</si>
</sst>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theme="1"/>
      <name val="Aptos"/>
      <charset val="1"/>
    </font>
    <font>
      <sz val="12"/>
      <color rgb="FF000000"/>
      <name val="Arial"/>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26" fillId="0" borderId="8" xfId="0" applyFont="1" applyBorder="1"/>
    <xf numFmtId="0" fontId="33" fillId="0" borderId="0" xfId="0" applyFont="1" applyAlignment="1">
      <alignment wrapText="1"/>
    </xf>
    <xf numFmtId="0" fontId="34" fillId="20" borderId="1" xfId="0" applyFont="1" applyFill="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5" totalsRowShown="0" headerRowDxfId="157" dataDxfId="156" headerRowBorderDxfId="154" tableBorderDxfId="155" totalsRowBorderDxfId="153">
  <autoFilter ref="A1:CJ19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1" totalsRowShown="0" headerRowDxfId="48" dataDxfId="47" headerRowBorderDxfId="45" tableBorderDxfId="46" totalsRowBorderDxfId="44">
  <autoFilter ref="A1:L50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8" totalsRowShown="0" headerRowDxfId="15" dataDxfId="14" headerRowBorderDxfId="12" tableBorderDxfId="13">
  <autoFilter ref="A1:L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317.17314861110935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45980.121574537035</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45980.121574537035</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45980.121574537035</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45980.121574537035</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45980.121574537035</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45980.121574537035</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45980.121574537035</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45980.121574537035</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45980.121574537035</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45980.121574537035</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45980.121574537035</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45980.121574537035</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45980.121574537035</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45980.121574537035</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45980.121574537035</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45980.121574537035</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45980.121574537035</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45980.121574537035</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45980.121574537035</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45980.121574537035</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45980.121574537035</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45980.121574537035</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45980.121574537035</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45980.121574537035</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45980.121574537035</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45980.121574537035</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45980.121574537035</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45980.121574537035</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45980.121574537035</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45980.121574537035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45980.121574537035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45980.121574537035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45980.121574537035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45980.121574537035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45980.121574537035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45980.121574537035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45980.121574537035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45980.121574537035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45980.121574537035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45980.121574537035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45980.121574537035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45980.121574537035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45980.121574537035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45980.121574537035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45980.121574537035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45980.121574537035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45980.121574537035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45980.121574537035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45980.121574537035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45980.121574537035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45980.121574537035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45980.121574537035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45980.121574537035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45980.121574537035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45980.121574537035</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DC23288-E44B-44DB-A3E7-84C52A4A4EA1}"/>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5"/>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155.12173657407402</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40" customFormat="1" ht="31.5" customHeight="1">
      <c r="A4" s="101" t="s">
        <v>39105</v>
      </c>
      <c r="B4" s="18" t="str">
        <f>IFERROR(VLOOKUP(D4,DB!A:K,11,0),"")</f>
        <v>R2</v>
      </c>
      <c r="C4" s="61">
        <v>1</v>
      </c>
      <c r="D4" s="18" t="s">
        <v>22400</v>
      </c>
      <c r="E4" s="84" t="s">
        <v>39021</v>
      </c>
      <c r="F4" s="103">
        <v>45980.113946759258</v>
      </c>
      <c r="G4" s="104">
        <f ca="1">IFERROR(NOW()-F4,"-")</f>
        <v>7.6277777770883404E-3</v>
      </c>
      <c r="H4" s="103">
        <v>45980.109085648146</v>
      </c>
      <c r="I4" s="18" t="str">
        <f>IFERROR(VLOOKUP(D4,DB!A:F,6,0),"")</f>
        <v>SCECO</v>
      </c>
      <c r="J4" s="18" t="str">
        <f>IFERROR(VLOOKUP(D4,DB!A:G,7,0),"")</f>
        <v>Weak</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41"/>
      <c r="E5" s="102"/>
      <c r="F5" s="103"/>
      <c r="G5" s="104">
        <f ca="1">IFERROR(NOW()-F5,"-")</f>
        <v>45980.121574537035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42"/>
      <c r="E6" s="102"/>
      <c r="F6" s="103"/>
      <c r="G6" s="104">
        <f ca="1">IFERROR(NOW()-F6,"-")</f>
        <v>45980.121574537035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45980.121574537035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45980.121574537035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45980.121574537035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45980.121574537035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45980.121574537035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45980.121574537035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45980.121574537035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45980.121574537035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45980.121574537035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45980.121574537035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45980.121574537035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45980.121574537035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45980.121574537035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45980.121574537035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45980.121574537035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45980.121574537035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45980.121574537035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45980.121574537035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45980.121574537035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45980.121574537035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45980.121574537035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45980.121574537035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45980.121574537035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45980.121574537035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45980.121574537035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45980.121574537035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45980.121574537035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45980.121574537035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45980.121574537035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45980.121574537035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45980.121574537035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45980.121574537035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45980.121574537035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45980.121574537035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45980.121574537035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45980.121574537035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45980.121574537035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45980.121574537035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45980.121574537035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45980.121574537035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45980.121574537035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45980.121574537035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45980.121574537035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45980.121574537035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45980.121574537035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45980.121574537035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45980.121574537035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45980.121574537035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45980.121574537035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45980.121574537035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45980.121574537035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45980.121574537035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45980.121574537035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45980.121574537035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45980.121574537035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45980.121574537035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45980.121574537035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45980.121574537035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45980.121574537035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45980.121574537035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45980.121574537035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45980.121574537035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45980.121574537035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45980.121574537035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45980.121574537035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45980.121574537035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45980.121574537035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45980.121574537035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45980.121574537035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45980.121574537035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45980.121574537035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45980.121574537035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45980.121574537035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45980.121574537035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45980.121574537035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45980.121574537035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45980.121574537035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45980.121574537035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45980.121574537035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45980.121574537035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45980.121574537035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45980.121574537035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45980.121574537035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45980.121574537035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45980.121574537035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45980.121574537035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45980.121574537035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45980.121574537035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45980.121574537035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45980.121574537035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45980.121574537035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45980.121574537035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45980.121574537035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45980.121574537035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45980.121574537035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45980.121574537035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45980.121574537035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45980.121574537035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45980.121574537035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45980.121574537035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45980.121574537035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45980.121574537035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45980.121574537035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45980.121574537035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45980.121574537035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45980.121574537035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45980.121574537035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45980.121574537035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45980.121574537035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45980.121574537035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45980.121574537035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45980.121574537035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45980.121574537035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45980.121574537035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45980.121574537035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45980.121574537035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45980.121574537035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45980.121574537035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45980.121574537035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45980.121574537035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45980.121574537035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45980.121574537035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45980.121574537035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45980.121574537035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45980.121574537035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45980.121574537035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45980.121574537035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45980.121574537035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45980.121574537035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45980.121574537035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45980.121574537035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45980.121574537035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45980.121574537035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45980.121574537035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45980.121574537035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45980.121574537035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45980.121574537035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45980.121574537035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45980.121574537035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45980.121574537035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45980.121574537035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45980.121574537035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45980.121574537035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45980.121574537035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45980.121574537035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45980.121574537035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45980.121574537035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45980.121574537035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45980.121574537035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45980.121574537035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45980.121574537035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45980.121574537035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45980.121574537035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45980.121574537035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45980.121574537035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45980.121574537035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45980.121574537035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45980.121574537035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45980.121574537035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45980.121574537035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45980.121574537035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45980.121574537035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45980.121574537035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45980.121574537035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45980.121574537035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45980.121574537035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45980.121574537035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45980.121574537035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45980.121574537035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45980.121574537035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45980.121574537035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45980.121574537035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45980.121574537035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45980.121574537035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45980.121574537035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45980.121574537035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45980.121574537035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45980.121574537035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45980.121574537035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45980.121574537035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45980.121574537035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45980.121574537035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45980.121574537035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45980.121574537035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45980.121574537035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45980.121574537035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45980.121574537035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45980.121574537035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45980.121574537035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sheetData>
  <dataValidations count="2">
    <dataValidation allowBlank="1" showInputMessage="1" showErrorMessage="1" sqref="E1" xr:uid="{4D935161-CDD3-4592-B877-3FB59C99E142}"/>
    <dataValidation type="list" allowBlank="1" showInputMessage="1" showErrorMessage="1" sqref="E3:E19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45980.121574537035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45980.121574537035</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45980.121574537035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45980.121574537035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45980.121574537035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45980.121574537035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45980.121574537035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45980.121574537035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45980.121574537035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45980.121574537035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45980.121574537035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45980.121574537035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45980.121574537035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45980.121574537035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45980.121574537035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45980.121574537035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45980.121574537035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45980.121574537035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45980.121574537035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45980.121574537035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45980.121574537035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45980.121574537035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45980.121574537035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45980.121574537035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45980.121574537035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45980.121574537035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45980.121574537035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45980.121574537035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45980.121574537035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45980.121574537035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45980.121574537035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45980.121574537035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45980.121574537035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45980.121574537035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45980.121574537035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45980.121574537035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45980.121574537035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45980.121574537035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45980.121574537035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45980.121574537035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45980.121574537035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45980.121574537035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45980.121574537035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45980.121574537035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45980.121574537035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45980.121574537035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45980.121574537035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45980.121574537035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45980.121574537035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45980.121574537035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45980.121574537035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45980.121574537035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45980.121574537035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45980.121574537035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45980.121574537035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45980.121574537035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45980.121574537035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45980.121574537035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45980.121574537035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45980.121574537035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45980.121574537035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45980.121574537035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45980.121574537035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45980.121574537035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45980.121574537035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45980.121574537035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45980.121574537035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45980.121574537035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45980.121574537035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45980.121574537035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45980.121574537035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45980.121574537035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45980.121574537035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45980.121574537035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45980.121574537035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45980.121574537035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45980.121574537035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45980.121574537035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45980.121574537035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45980.121574537035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45980.121574537035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45980.121574537035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45980.121574537035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45980.121574537035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45980.121574537035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45980.121574537035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45980.121574537035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45980.121574537035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45980.121574537035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45980.121574537035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45980.121574537035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45980.121574537035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45980.121574537035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45980.121574537035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45980.121574537035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45980.121574537035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45980.121574537035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45980.121574537035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45980.121574537035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45980.121574537035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45980.121574537035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45980.121574537035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45980.121574537035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45980.121574537035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45980.121574537035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45980.121574537035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45980.121574537035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45980.121574537035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45980.121574537035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45980.121574537035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45980.121574537035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45980.121574537035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45980.121574537035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45980.121574537035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45980.121574537035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45980.121574537035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45980.121574537035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45980.121574537035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45980.121574537035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45980.121574537035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45980.121574537035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45980.121574537035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45980.121574537035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45980.121574537035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45980.121574537035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45980.121574537035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45980.121574537035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45980.121574537035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45980.121574537035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45980.121574537035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45980.121574537035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45980.121574537035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45980.121574537035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45980.121574537035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45980.121574537035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45980.121574537035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45980.121574537035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45980.121574537035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45980.121574537035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45980.121574537035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45980.121574537035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45980.121574537035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45980.121574537035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45980.121574537035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45980.121574537035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45980.121574537035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45980.121574537035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45980.121574537035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45980.121574537035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45980.121574537035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45980.121574537035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45980.121574537035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45980.121574537035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45980.121574537035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45980.121574537035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45980.121574537035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45980.121574537035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45980.121574537035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45980.121574537035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45980.121574537035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45980.121574537035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45980.121574537035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45980.121574537035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45980.121574537035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45980.121574537035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45980.121574537035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45980.121574537035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45980.121574537035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45980.121574537035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45980.121574537035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45980.121574537035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45980.121574537035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45980.121574537035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45980.121574537035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45980.121574537035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45980.121574537035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45980.121574537035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45980.121574537035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45980.121574537035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45980.121574537035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45980.121574537035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45980.121574537035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45980.121574537035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45980.121574537035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45980.121574537035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45980.121574537035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45980.121574537035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45980.121574537035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45980.121574537035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45980.121574537035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45980.121574537035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45980.121574537035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45980.121574537035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45980.121574537035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45980.121574537035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45980.121574537035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45980.121574537035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45980.121574537035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45980.121574537035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45980.121574537035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45980.121574537035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45980.121574537035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45980.121574537035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45980.121574537035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45980.121574537035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45980.121574537035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45980.121574537035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45980.121574537035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45980.121574537035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45980.121574537035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45980.121574537035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45980.121574537035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45980.121574537035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45980.121574537035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45980.121574537035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45980.121574537035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45980.121574537035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45980.121574537035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45980.121574537035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45980.121574537035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45980.121574537035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45980.121574537035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45980.121574537035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45980.121574537035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45980.121574537035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45980.121574537035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45980.121574537035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45980.121574537035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45980.121574537035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45980.121574537035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45980.121574537035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45980.121574537035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45980.121574537035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45980.121574537035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45980.121574537035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45980.121574537035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45980.121574537035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45980.121574537035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45980.121574537035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45980.121574537035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45980.121574537035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45980.121574537035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45980.121574537035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45980.121574537035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45980.121574537035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45980.121574537035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45980.121574537035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45980.121574537035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45980.121574537035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45980.121574537035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45980.121574537035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45980.121574537035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45980.121574537035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45980.121574537035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45980.121574537035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45980.121574537035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45980.121574537035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45980.121574537035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45980.121574537035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45980.121574537035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45980.121574537035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45980.121574537035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45980.121574537035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45980.121574537035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45980.121574537035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45980.121574537035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45980.121574537035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45980.121574537035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45980.121574537035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45980.121574537035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45980.121574537035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45980.121574537035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45980.121574537035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45980.121574537035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45980.121574537035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45980.121574537035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45980.121574537035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45980.121574537035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45980.121574537035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45980.121574537035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45980.121574537035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45980.121574537035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45980.121574537035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45980.121574537035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45980.121574537035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45980.121574537035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45980.121574537035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45980.121574537035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45980.121574537035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45980.121574537035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45980.121574537035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45980.121574537035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45980.121574537035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45980.121574537035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45980.121574537035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45980.121574537035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45980.121574537035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45980.121574537035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45980.121574537035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45980.121574537035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45980.121574537035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45980.121574537035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45980.121574537035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45980.121574537035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45980.121574537035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45980.121574537035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45980.121574537035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45980.121574537035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45980.121574537035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45980.121574537035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45980.121574537035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45980.121574537035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45980.121574537035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45980.121574537035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45980.121574537035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45980.121574537035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45980.121574537035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45980.121574537035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45980.121574537035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45980.121574537035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45980.121574537035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45980.121574537035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45980.121574537035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45980.121574537035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45980.121574537035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45980.121574537035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45980.121574537035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45980.121574537035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45980.121574537035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45980.121574537035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45980.121574537035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45980.121574537035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45980.121574537035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45980.121574537035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45980.121574537035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45980.121574537035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45980.121574537035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45980.121574537035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45980.121574537035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45980.121574537035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45980.121574537035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45980.121574537035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45980.121574537035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45980.121574537035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45980.121574537035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45980.121574537035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45980.121574537035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45980.121574537035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45980.121574537035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45980.121574537035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45980.121574537035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45980.121574537035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45980.121574537035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45980.121574537035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45980.121574537035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45980.121574537035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45980.121574537035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45980.121574537035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45980.121574537035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45980.121574537035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45980.121574537035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45980.121574537035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45980.121574537035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45980.121574537035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45980.121574537035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45980.121574537035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45980.121574537035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45980.121574537035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45980.121574537035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45980.121574537035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45980.121574537035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45980.121574537035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45980.121574537035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45980.121574537035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45980.121574537035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45980.121574537035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45980.121574537035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45980.121574537035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45980.121574537035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45980.121574537035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45980.121574537035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45980.121574537035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45980.121574537035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45980.121574537035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45980.121574537035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45980.121574537035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45980.121574537035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45980.121574537035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45980.121574537035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45980.121574537035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45980.121574537035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45980.121574537035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45980.121574537035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45980.121574537035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45980.121574537035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45980.121574537035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45980.121574537035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45980.121574537035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45980.121574537035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45980.121574537035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45980.121574537035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45980.121574537035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45980.121574537035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45980.121574537035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45980.121574537035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45980.121574537035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45980.121574537035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45980.121574537035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45980.121574537035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45980.121574537035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45980.121574537035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45980.121574537035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45980.121574537035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45980.121574537035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45980.121574537035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45980.121574537035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45980.121574537035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45980.121574537035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45980.121574537035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45980.121574537035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45980.121574537035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45980.121574537035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45980.121574537035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45980.121574537035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45980.121574537035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45980.121574537035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45980.121574537035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45980.121574537035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45980.121574537035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45980.121574537035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45980.121574537035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45980.121574537035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45980.121574537035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45980.121574537035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45980.121574537035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45980.121574537035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45980.121574537035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45980.121574537035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45980.121574537035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45980.121574537035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45980.121574537035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45980.121574537035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45980.121574537035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45980.121574537035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45980.121574537035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45980.121574537035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45980.121574537035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45980.121574537035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45980.121574537035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45980.121574537035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45980.121574537035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45980.121574537035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45980.121574537035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45980.121574537035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45980.121574537035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45980.121574537035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45980.121574537035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45980.121574537035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45980.121574537035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45980.121574537035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45980.121574537035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45980.121574537035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45980.121574537035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45980.121574537035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45980.121574537035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45980.121574537035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45980.121574537035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45980.121574537035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45980.121574537035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45980.121574537035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45980.121574537035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45980.121574537035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45980.121574537035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45980.121574537035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45980.121574537035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45980.121574537035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45980.121574537035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45980.121574537035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45980.121574537035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45980.121574537035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45980.121574537035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45980.121574537035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45980.121574537035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45980.121574537035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45980.121574537035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45980.121574537035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45980.121574537035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45980.121574537035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45980.121574537035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45980.121574537035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45980.121574537035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45980.121574537035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45980.121574537035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45980.121574537035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45980.121574537035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45980.121574537035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45980.121574537035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45980.121574537035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45980.121574537035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45980.121574537035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45980.121574537035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45980.121574537035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45980.121574537035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45980.121574537035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45980.121574537035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45980.121574537035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45980.121574537035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45980.121574537035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45980.121574537035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45980.121574537035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45980.121574537035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45980.121574537035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45980.121574537035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45980.121574537035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45980.121574537035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45980.121574537035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45980.121574537035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45980.121574537035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45980.121574537035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45980.121574537035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45980.121574537035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45980.121574537035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45980.121574537035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45980.121574537035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45980.121574537035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45980.121574537035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45980.121574537035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45980.121574537035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45980.121574537035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45980.121574537035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45980.121574537035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45980.121574537035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45980.121574537035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45980.121574537035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45980.121574537035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45980.121574537035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45980.121574537035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45980.121574537035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45980.121574537035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45980.121574537035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45980.121574537035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45980.121574537035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45980.121574537035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45980.121574537035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45980.121574652774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45980.121574652774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45980.121574652774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45980.121574652774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45980.121574652774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45980.121574652774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45980.121574652774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45980.121574652774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45980.121574652774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45980.121574652774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45980.121574652774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45980.121574652774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45980.121574652774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45980.121574652774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45980.121574652774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45980.121574652774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45980.121574652774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45980.121574652774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45980.121574652774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45980.121574652774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45980.121574652774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45980.121574652774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45980.121574652774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45980.121574652774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45980.121574652774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45980.121574652774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45980.121574652774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45980.121574652774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45980.121574652774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45980.121574652774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45980.121574652774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45980.121574652774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45980.121574652774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45980.121574652774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45980.121574652774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45980.121574652774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45980.121574652774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45980.121574652774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45980.121574652774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45980.121574652774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45980.121574652774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45980.121574652774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45980.121574652774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45980.121574652774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45980.121574652774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45980.121574652774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45980.121574652774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45980.121574652774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45980.121574652774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45980.121574652774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45980.121574652774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45980.121574652774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45980.121574652774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45980.121574652774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45980.121574652774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45980.121574652774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45980.121574652774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45980.121574652774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45980.121574652774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45980.121574652774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45980.121574652774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45980.121574652774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45980.121574652774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45980.121574652774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45980.121574652774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45980.121574652774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45980.121574652774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45980.121574652774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45980.121574652774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45980.121574652774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45980.121574652774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45980.121574652774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45980.121574652774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45980.121574652774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45980.121574652774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45980.121574652774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45980.121574652774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45980.121574652774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45980.121574652774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45980.121574652774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45980.121574652774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45980.121574652774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45980.121574652774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45980.121574652774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45980.121574652774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45980.121574652774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45980.121574652774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45980.121574652774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45980.121574652774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45980.121574652774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45980.121574652774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45980.121574652774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45980.121574652774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45980.121574652774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45980.121574652774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45980.121574652774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45980.121574652774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45980.121574652774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45980.121574652774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45980.121574652774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45980.121574652774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45980.121574652774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45980.121574652774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45980.121574652774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45980.121574652774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45980.121574652774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45980.121574652774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45980.121574652774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45980.121574652774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45980.121574652774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45980.121574652774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45980.121574652774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45980.121574652774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45980.121574652774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45980.121574652774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45980.121574652774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45980.121574652774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45980.121574652774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45980.121574652774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45980.121574652774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45980.121574652774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45980.121574652774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45980.121574652774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45980.121574652774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45980.121574652774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45980.121574652774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45980.121574652774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45980.121574652774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45980.121574652774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45980.121574652774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45980.121574652774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45980.121574652774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45980.121574652774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45980.121574652774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45980.121574652774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45980.121574652774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45980.121574652774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45980.121574652774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45980.121574652774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45980.121574652774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45980.121574652774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45980.121574652774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45980.121574652774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45980.121574652774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45980.121574652774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45980.121574652774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45980.121574652774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45980.121574652774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45980.121574652774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45980.121574652774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45980.121574652774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45980.121574652774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45980.121574652774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45980.121574652774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45980.121574652774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45980.121574652774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45980.121574652774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45980.121574652774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45980.121574652774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45980.121574652774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45980.121574652774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45980.121574652774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45980.121574652774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45980.121574652774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45980.121574652774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45980.121574652774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45980.121574652774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45980.121574652774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45980.121574652774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45980.121574652774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45980.121574652774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45980.121574652774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45980.121574652774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45980.121574652774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45980.121574652774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45980.121574652774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45980.121574652774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45980.121574652774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45980.121574652774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45980.121574652774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45980.121574652774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45980.121574652774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45980.121574652774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45980.121574652774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45980.121574652774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45980.121574652774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45980.121574652774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45980.121574652774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45980.121574652774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45980.121574652774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45980.121574652774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45980.121574652774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45980.121574652774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45980.121574652774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45980.121574652774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45980.121574652774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45980.121574652774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45980.121574652774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45980.121574652774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45980.121574652774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45980.121574652774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45980.121574652774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45980.121574652774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45980.121574652774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45980.121574652774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45980.121574652774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45980.121574652774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45980.121574652774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45980.121574652774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45980.121574652774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45980.121574652774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45980.121574652774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45980.121574652774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45980.121574652774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45980.121574652774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45980.121574652774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45980.121574652774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45980.121574652774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45980.121574652774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45980.121574652774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45980.121574652774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45980.121574652774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45980.121574652774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45980.121574652774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45980.121574652774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45980.121574652774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45980.121574652774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45980.121574652774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45980.121574652774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45980.121574652774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45980.121574652774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45980.121574652774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45980.121574652774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45980.121574652774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45980.121574652774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45980.121574652774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45980.121574652774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45980.121574652774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45980.121574652774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45980.121574652774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45980.121574652774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45980.121574652774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45980.121574652774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45980.121574652774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45980.121574652774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45980.121574652774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45980.121574652774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45980.121574652774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45980.121574652774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45980.121574652774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45980.121574652774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45980.121574652774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45980.121574652774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45980.121574652774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45980.121574652774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45980.121574652774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45980.121574652774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45980.121574652774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45980.121574652774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45980.121574652774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45980.121574652774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45980.121574652774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45980.121574652774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45980.121574652774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45980.121574652774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45980.121574652774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45980.121574652774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45980.121574652774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45980.121574652774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45980.121574652774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45980.121574652774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45980.121574652774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45980.121574652774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45980.121574652774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45980.121574652774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45980.121574652774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45980.121574652774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45980.121574652774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45980.121574652774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45980.121574652774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45980.121574652774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45980.121574652774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45980.121574652774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45980.121574652774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45980.121574652774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45980.121574652774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45980.121574652774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45980.121574652774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45980.121574652774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45980.121574652774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45980.121574652774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45980.121574652774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45980.121574652774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45980.121574652774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45980.121574652774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45980.121574652774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45980.121574652774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45980.121574652774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45980.121574652774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45980.121574652774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45980.121574652774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45980.121574652774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45980.121574652774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45980.121574652774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45980.121574652774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45980.121574652774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45980.121574652774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45980.121574652774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45980.121574652774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45980.121574652774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45980.121574652774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45980.121574652774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45980.121574652774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45980.121574652774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45980.121574652774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45980.121574652774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45980.121574652774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45980.121574652774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45980.121574652774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45980.121574652774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45980.121574652774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45980.121574652774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45980.121574652774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45980.121574652774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45980.121574652774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45980.121574652774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45980.121574652774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45980.121574652774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45980.121574652774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45980.121574652774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45980.121574652774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45980.121574652774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45980.121574652774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45980.121574652774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45980.121574652774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45980.121574652774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45980.121574652774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45980.121574652774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45980.121574652774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45980.121574652774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45980.121574652774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45980.121574652774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45980.121574652774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45980.121574652774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45980.121574652774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45980.121574652774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45980.121574652774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45980.121574652774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45980.121574652774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45980.121574652774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45980.121574652774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45980.121574652774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45980.121574652774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45980.121574652774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45980.121574652774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45980.121574652774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45980.121574652774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45980.121574652774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45980.121574652774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45980.121574652774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45980.121574652774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45980.121574652774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45980.121574652774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45980.121574652774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45980.121574652774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45980.121574652774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45980.121574652774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45980.121574652774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45980.121574652774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45980.121574652774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45980.121574652774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45980.121574652774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45980.121574652774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45980.121574652774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45980.121574652774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45980.121574652774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45980.121574652774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45980.121574652774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45980.121574652774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45980.121574652774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45980.121574652774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45980.121574652774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45980.121574652774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45980.121574652774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45980.121574652774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45980.121574652774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45980.121574652774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45980.121574652774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45980.121574652774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45980.121574652774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45980.121574652774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45980.121574652774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45980.121574652774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45980.121574652774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45980.121574652774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45980.121574652774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45980.121574652774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45980.121574652774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45980.121574652774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45980.121574652774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45980.121574652774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45980.121574652774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45980.121574652774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45980.121574652774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45980.121574652774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45980.121574652774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45980.121574652774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45980.121574652774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45980.121574652774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45980.121574652774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45980.121574652774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45980.121574652774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45980.121574652774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45980.121574652774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45980.121574652774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45980.121574652774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45980.121574652774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45980.121574652774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45980.121574652774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45980.121574652774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45980.121574652774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45980.121574652774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45980.121574652774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45980.121574652774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45980.121574652774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45980.121574652774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45980.121574652774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45980.121574652774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45980.121574652774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45980.121574652774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45980.121574652774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45980.121574652774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45980.121574652774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276.64085694443929</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6.8692592591105495E-2</v>
      </c>
      <c r="H3" s="95">
        <v>45980.056087962963</v>
      </c>
      <c r="I3" s="113" t="str">
        <f>IFERROR(VLOOKUP(D3,DB!A:F,6,0),"")</f>
        <v>SCECO</v>
      </c>
      <c r="J3" s="113" t="str">
        <f>IFERROR(VLOOKUP(D3,DB!A:G,7,0),"")</f>
        <v>Dead</v>
      </c>
      <c r="K3" s="97" t="s">
        <v>39110</v>
      </c>
      <c r="L3" s="91" t="str">
        <f>IFERROR(VLOOKUP(D3,DB!A:I,9,0),"")</f>
        <v>Latis</v>
      </c>
    </row>
    <row r="4" spans="1:16" ht="15" customHeight="1">
      <c r="A4" s="113"/>
      <c r="B4" s="113" t="str">
        <f>IFERROR(VLOOKUP(D4,DB!A:K,11,0),"")</f>
        <v/>
      </c>
      <c r="C4" s="93"/>
      <c r="D4" s="91"/>
      <c r="E4" s="94"/>
      <c r="F4" s="95"/>
      <c r="G4" s="96">
        <f ca="1">IFERROR(NOW()-F4,"")</f>
        <v>45980.121574537035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45980.121574537035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45980.121574537035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45980.121574537035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45980.121574537035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ref="G9:G71" ca="1" si="0">IFERROR(NOW()-F9,"")</f>
        <v>45980.121574537035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45980.121574537035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45980.121574537035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45980.121574537035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45980.121574537035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45980.121574537035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45980.121574537035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45980.121574537035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45980.121574537035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45980.121574537035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45980.121574537035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45980.121574537035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45980.121574537035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45980.121574537035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45980.121574537035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45980.121574537035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45980.121574537035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45980.121574537035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45980.121574537035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45980.121574537035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45980.121574537035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45980.121574537035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45980.121574537035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45980.121574537035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45980.121574537035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45980.121574537035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45980.121574537035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45980.121574537035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45980.121574537035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45980.121574537035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45980.121574537035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45980.121574537035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45980.121574537035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45980.121574537035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45980.121574537035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45980.121574537035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45980.121574537035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45980.121574537035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45980.121574537035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45980.121574537035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45980.121574537035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45980.121574537035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45980.121574537035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45980.121574537035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45980.121574537035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45980.121574537035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45980.121574537035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45980.121574537035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45980.121574537035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45980.121574537035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45980.121574537035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45980.121574537035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45980.121574537035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45980.121574537035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45980.121574537035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45980.121574537035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45980.121574537035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45980.121574537035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45980.121574537035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45980.121574537035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45980.121574537035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45980.121574537035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45980.121574537035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1">IFERROR(NOW()-F72,"")</f>
        <v>45980.121574537035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45980.121574537035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45980.121574537035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45980.121574537035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45980.121574537035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45980.121574537035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45980.121574537035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45980.121574537035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45980.121574537035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45980.121574537035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45980.121574537035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45980.121574537035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45980.121574537035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45980.121574537035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45980.121574537035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45980.121574537035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45980.121574537035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45980.121574537035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45980.121574537035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45980.121574537035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45980.121574537035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45980.121574537035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45980.121574537035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45980.121574537035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45980.121574537035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45980.121574537035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45980.121574537035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45980.121574537035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45980.121574537035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45980.121574537035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45980.121574537035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45980.121574537035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45980.121574537035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45980.121574537035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45980.121574537035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45980.121574537035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45980.121574537035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45980.121574537035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45980.121574537035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45980.121574537035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45980.121574537035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45980.121574537035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45980.121574537035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45980.121574537035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45980.121574537035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45980.121574537035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45980.121574537035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45980.121574537035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45980.121574537035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45980.121574537035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45980.121574537035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45980.121574537035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45980.121574537035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45980.121574537035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45980.121574537035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45980.121574537035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45980.121574537035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45980.121574537035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45980.121574537035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45980.121574537035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45980.121574537035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45980.121574537035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45980.121574537035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45980.121574537035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2">IFERROR(NOW()-F136,"")</f>
        <v>45980.121574537035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45980.121574537035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45980.121574537035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45980.121574537035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45980.121574537035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45980.121574537035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45980.121574537035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45980.121574537035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45980.121574537035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45980.121574537035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45980.121574537035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45980.121574537035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45980.121574537035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45980.121574537035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45980.121574537035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45980.121574537035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45980.121574537035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45980.121574537035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45980.121574537035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45980.121574537035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45980.121574537035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45980.121574537035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45980.121574537035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45980.121574537035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45980.121574537035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45980.121574537035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45980.121574537035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45980.121574537035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45980.121574537035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45980.121574537035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45980.121574537035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45980.121574537035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45980.121574537035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45980.121574537035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45980.121574537035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45980.121574537035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45980.121574537035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45980.121574537035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45980.121574537035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45980.121574537035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45980.121574537035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45980.121574537035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45980.121574537035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45980.121574537035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45980.121574537035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45980.121574537035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45980.121574537035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45980.121574537035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45980.121574537035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45980.121574537035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45980.121574537035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45980.121574537035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45980.121574537035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45980.121574537035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45980.121574537035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45980.121574537035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45980.121574537035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45980.121574537035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45980.121574537035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45980.121574537035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45980.121574537035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45980.121574537035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45980.121574537035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45980.121574537035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3">IFERROR(NOW()-F200,"")</f>
        <v>45980.121574537035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45980.121574537035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45980.121574537035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45980.121574537035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45980.121574537035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45980.121574537035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45980.121574537035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45980.121574537035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45980.121574537035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45980.121574537035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45980.121574537035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45980.121574537035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45980.121574537035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45980.121574537035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45980.121574537035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45980.121574537035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45980.121574537035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45980.121574537035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45980.121574537035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45980.121574537035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45980.121574537035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45980.121574537035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45980.121574537035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45980.121574537035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45980.121574537035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45980.121574537035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45980.121574537035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45980.121574537035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45980.121574537035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45980.121574537035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45980.121574537035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45980.121574537035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45980.121574537035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45980.121574537035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45980.121574537035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45980.121574537035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45980.121574537035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45980.121574537035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45980.121574537035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45980.121574537035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45980.121574537035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45980.121574537035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45980.121574537035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45980.121574537035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45980.121574537035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45980.121574537035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45980.121574537035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45980.121574537035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45980.121574537035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45980.121574537035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45980.121574537035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45980.121574537035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45980.121574537035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45980.121574537035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45980.121574537035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45980.121574537035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45980.121574537035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45980.121574537035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45980.121574537035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45980.121574537035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45980.121574537035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45980.121574537035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45980.121574537035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45980.121574537035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4">IFERROR(NOW()-F264,"")</f>
        <v>45980.121574537035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45980.121574537035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45980.121574537035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45980.121574537035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45980.121574537035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45980.121574537035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45980.121574537035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45980.121574537035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45980.121574537035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45980.121574537035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45980.121574537035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45980.121574537035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45980.121574537035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45980.121574537035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45980.121574537035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45980.121574537035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45980.121574537035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45980.121574537035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45980.121574537035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45980.121574537035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45980.121574537035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45980.121574537035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45980.121574537035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45980.121574537035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45980.121574537035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45980.121574537035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45980.121574537035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45980.121574537035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45980.121574537035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45980.121574537035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45980.121574537035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45980.121574537035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45980.121574537035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45980.121574537035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45980.121574537035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45980.121574537035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45980.121574537035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45980.121574537035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45980.121574537035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45980.121574537035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45980.121574537035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45980.121574537035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45980.121574537035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45980.121574537035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45980.121574537035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45980.121574537035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45980.121574537035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45980.121574537035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45980.121574537035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45980.121574537035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45980.121574537035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45980.121574537035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45980.121574537035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45980.121574537035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45980.121574537035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45980.121574537035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45980.121574537035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45980.121574537035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45980.121574537035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45980.121574537035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45980.121574537035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45980.121574537035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45980.121574537035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45980.121574537035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91" ca="1" si="5">IFERROR(NOW()-F328,"")</f>
        <v>45980.121574537035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45980.121574537035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45980.121574537035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45980.121574537035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45980.121574537035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45980.121574537035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45980.121574537035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45980.121574537035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45980.121574537035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45980.121574537035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45980.121574537035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45980.121574537035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45980.121574537035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45980.121574537035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45980.121574537035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45980.121574537035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45980.121574537035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45980.121574537035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45980.121574537035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45980.121574537035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45980.121574537035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45980.121574537035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45980.121574537035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45980.121574537035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45980.121574537035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45980.121574537035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45980.121574537035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45980.121574537035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45980.121574537035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45980.121574537035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45980.121574537035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45980.121574537035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45980.121574537035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45980.121574537035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45980.121574537035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45980.121574537035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45980.121574537035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45980.121574537035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45980.121574537035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45980.121574537035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45980.121574537035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45980.121574537035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45980.121574537035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45980.121574537035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45980.121574537035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45980.121574537035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45980.121574537035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45980.121574537035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45980.121574537035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45980.121574537035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45980.121574537035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45980.121574537035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45980.121574537035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45980.121574537035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45980.121574537035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45980.121574537035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45980.121574537035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45980.121574537035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45980.121574537035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45980.121574537035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45980.121574537035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45980.121574537035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45980.121574537035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45980.121574537035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ref="G392:G455" ca="1" si="6">IFERROR(NOW()-F392,"")</f>
        <v>45980.121574537035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45980.121574537035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45980.121574537035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45980.121574537035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45980.121574537035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45980.121574537035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45980.121574537035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45980.121574537035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45980.121574537035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45980.121574537035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45980.121574537035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45980.121574537035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45980.121574537035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45980.121574537035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45980.121574537035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45980.121574537035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45980.121574537035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45980.121574537035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45980.121574537035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45980.121574537035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45980.121574537035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45980.121574537035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45980.121574537035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45980.121574537035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45980.121574537035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45980.121574537035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45980.121574537035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45980.121574537035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45980.121574537035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45980.121574537035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45980.121574537035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45980.121574537035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45980.121574537035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45980.121574537035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45980.121574537035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45980.121574537035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45980.121574537035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45980.121574537035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45980.121574537035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45980.121574537035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45980.121574537035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45980.121574537035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45980.121574537035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45980.121574537035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45980.121574537035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45980.121574537035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45980.121574537035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45980.121574537035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45980.121574537035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45980.121574537035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45980.121574537035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45980.121574537035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45980.121574537035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45980.121574537035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45980.121574537035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45980.121574537035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45980.121574537035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45980.121574537035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45980.121574537035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45980.121574537035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45980.121574537035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45980.121574537035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45980.121574537035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45980.121574537035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ref="G456:G501" ca="1" si="7">IFERROR(NOW()-F456,"")</f>
        <v>45980.121574537035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45980.121574537035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45980.121574537035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45980.121574537035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45980.121574537035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45980.121574537035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45980.121574537035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45980.121574537035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45980.121574537035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45980.121574537035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45980.121574537035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45980.121574537035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45980.121574537035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45980.121574537035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45980.121574537035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45980.121574537035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45980.121574537035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45980.121574537035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45980.121574537035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45980.121574537035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45980.121574537035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45980.121574537035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45980.121574537035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45980.121574537035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45980.121574537035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45980.121574537035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45980.121574537035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45980.121574537035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45980.121574537035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45980.121574537035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45980.121574537035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45980.121574537035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45980.121574537035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45980.121574537035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45980.121574537035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45980.121574537035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45980.121574537035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45980.121574537035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45980.121574537035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45980.121574537035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45980.121574537035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45980.121574537035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45980.121574537035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45980.121574537035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45980.121574537035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45980.121574537035</v>
      </c>
      <c r="H501" s="95"/>
      <c r="I501" s="113" t="str">
        <f>IFERROR(VLOOKUP(D501,DB!A:F,6,0),"")</f>
        <v/>
      </c>
      <c r="J501" s="113" t="str">
        <f>IFERROR(VLOOKUP(D501,DB!A:G,7,0),"")</f>
        <v/>
      </c>
      <c r="K501" s="97"/>
      <c r="L501" s="91" t="str">
        <f>IFERROR(VLOOKUP(D501,DB!A:I,9,0),"")</f>
        <v/>
      </c>
    </row>
  </sheetData>
  <dataValidations count="2">
    <dataValidation allowBlank="1" showInputMessage="1" showErrorMessage="1" sqref="E1" xr:uid="{A4F81451-56CC-4543-9497-104C4E44EE4B}"/>
    <dataValidation type="list" allowBlank="1" showInputMessage="1" showErrorMessage="1" sqref="E2:E50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8"/>
  <sheetViews>
    <sheetView tabSelected="1" workbookViewId="0">
      <selection activeCell="F21" sqref="F21"/>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88.289514351847174</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53.932697222218849</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31.460463425923081</v>
      </c>
      <c r="H4" s="110">
        <v>45948.661111111112</v>
      </c>
      <c r="I4" s="109" t="str">
        <f>IFERROR(VLOOKUP(D4,DB!A:F,6,0),"")</f>
        <v>SCECO</v>
      </c>
      <c r="J4" s="109" t="str">
        <f>IFERROR(VLOOKUP(D4,DB!A:G,7,0),"")</f>
        <v>Dead</v>
      </c>
      <c r="K4" s="109" t="s">
        <v>39116</v>
      </c>
      <c r="L4" s="109" t="str">
        <f>IFERROR(VLOOKUP(D4,DB!A:I,9,0),"")</f>
        <v>Latis</v>
      </c>
    </row>
    <row r="5" spans="1:13" s="105" customFormat="1">
      <c r="A5" s="109" t="s">
        <v>39117</v>
      </c>
      <c r="B5" s="109" t="str">
        <f>IFERROR(VLOOKUP(D5,DB!A:K,11,0),"")</f>
        <v>R5</v>
      </c>
      <c r="C5" s="109">
        <v>1</v>
      </c>
      <c r="D5" s="109" t="s">
        <v>33371</v>
      </c>
      <c r="E5" s="109" t="s">
        <v>39021</v>
      </c>
      <c r="F5" s="135">
        <v>45977.514803240738</v>
      </c>
      <c r="G5" s="111">
        <f ca="1">IFERROR(NOW()-F5,"")</f>
        <v>2.6067712962976657</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09"/>
      <c r="G6" s="111">
        <f ca="1">IFERROR(NOW()-F6,"")</f>
        <v>45980.121574537035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45980.121574537035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45980.121574537035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45980.121574537035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45980.121574537035</v>
      </c>
      <c r="H10" s="109"/>
      <c r="I10" s="109"/>
      <c r="J10" s="109" t="str">
        <f>IFERROR(VLOOKUP(D10,DB!A:G,7,0),"")</f>
        <v/>
      </c>
      <c r="K10" s="109"/>
      <c r="L10" s="109" t="str">
        <f>IFERROR(VLOOKUP(D10,DB!A:I,9,0),"")</f>
        <v/>
      </c>
    </row>
    <row r="11" spans="1:13">
      <c r="A11" s="109"/>
      <c r="B11" s="109" t="str">
        <f>IFERROR(VLOOKUP(D11,DB!A:K,11,0),"")</f>
        <v/>
      </c>
      <c r="C11" s="109"/>
      <c r="D11" s="109"/>
      <c r="E11" s="109"/>
      <c r="F11" s="109"/>
      <c r="G11" s="111">
        <f ca="1">IFERROR(NOW()-F11,"")</f>
        <v>45980.121574537035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45980.121574537035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45980.121574537035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45980.121574537035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45980.121574537035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45980.121574537035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45980.121574537035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45980.121574537035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45980.121574537035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45980.121574537035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45980.121574537035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45980.121574537035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45980.121574537035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45980.121574537035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45980.121574537035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45980.121574537035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45980.121574537035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45980.121574537035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45980.121574537035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45980.121574537035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45980.121574537035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45980.121574537035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45980.121574537035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45980.121574537035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45980.121574537035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45980.121574537035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45980.121574537035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45980.121574537035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45980.121574537035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45980.121574537035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45980.121574537035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45980.121574537035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45980.121574537035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45980.121574537035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45980.121574537035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45980.121574537035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45980.121574537035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45980.121574537035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45980.121574537035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45980.121574537035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45980.121574537035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45980.121574537035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45980.121574537035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45980.121574537035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45980.121574537035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45980.121574537035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45980.121574537035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45980.121574537035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45980.121574537035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45980.121574537035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45980.121574537035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45980.121574537035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45980.121574537035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45980.121574537035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45980.121574537035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45980.121574537035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45980.121574537035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45980.121574537035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45980.121574537035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45980.121574537035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45980.121574537035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45980.121574537035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45980.121574537035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45980.121574537035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45980.121574537035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45980.121574537035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45980.121574537035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45980.121574537035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45980.121574537035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45980.121574537035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45980.121574537035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45980.121574537035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45980.121574537035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45980.121574537035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45980.121574537035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45980.121574537035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45980.121574537035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45980.121574537035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45980.121574537035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45980.121574537035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45980.121574537035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45980.121574537035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45980.121574537035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45980.121574537035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45980.121574537035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45980.121574537035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45980.121574537035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45980.121574537035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45980.121574537035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45980.121574537035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45980.121574537035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45980.121574537035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45980.121574537035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45980.121574537035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45980.121574537035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45980.121574537035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45980.121574537035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45980.121574537035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45980.121574537035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45980.121574537035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45980.121574537035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45980.121574537035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45980.121574537035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45980.121574537035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45980.121574537035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45980.121574537035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45980.121574537035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45980.121574537035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45980.121574537035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45980.121574537035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45980.121574537035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45980.121574537035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45980.121574537035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45980.121574537035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45980.121574537035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45980.121574537035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45980.121574537035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45980.121574537035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45980.121574537035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45980.121574537035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45980.121574537035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45980.121574537035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45980.121574537035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45980.121574537035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45980.121574537035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45980.121574537035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45980.121574537035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45980.121574537035</v>
      </c>
      <c r="H138" s="109"/>
      <c r="I138" s="109" t="str">
        <f>IFERROR(VLOOKUP(D138,DB!A:F,6,0),"")</f>
        <v/>
      </c>
      <c r="J138" s="109" t="str">
        <f>IFERROR(VLOOKUP(D138,DB!A:G,7,0),"")</f>
        <v/>
      </c>
      <c r="K138" s="109"/>
      <c r="L138" s="109" t="str">
        <f>IFERROR(VLOOKUP(D138,DB!A:I,9,0),"")</f>
        <v/>
      </c>
    </row>
    <row r="139" spans="1:12">
      <c r="A139" s="138"/>
      <c r="B139" s="138" t="str">
        <f>IFERROR(VLOOKUP(D139,DB!A:K,11,0),"")</f>
        <v/>
      </c>
      <c r="C139" s="138"/>
      <c r="D139" s="138"/>
      <c r="E139" s="138"/>
      <c r="F139" s="139"/>
      <c r="G139" s="111">
        <f ca="1">IFERROR(NOW()-F139,"")</f>
        <v>45980.121574537035</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45980.121574537035</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45980.121574537035</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45980.121574537035</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45980.121574537035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45980.121574537035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45980.121574537035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45980.121574537035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45980.121574537035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45980.121574537035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45980.121574537035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45980.121574537035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45980.121574537035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45980.121574537035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45980.121574537035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45980.121574537035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45980.121574537035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45980.121574537035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45980.121574537035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45980.121574537035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45980.121574537035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45980.121574537035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45980.121574537035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45980.121574537035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45980.121574537035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45980.121574537035</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45980.121574537035</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45980.121574537035</v>
      </c>
      <c r="H166" s="139"/>
      <c r="I166" s="138" t="str">
        <f>IFERROR(VLOOKUP(D166,DB!A:F,6,0),"")</f>
        <v/>
      </c>
      <c r="J166" s="138" t="str">
        <f>IFERROR(VLOOKUP(D166,DB!A:G,7,0),"")</f>
        <v/>
      </c>
      <c r="K166" s="138"/>
      <c r="L166" s="138" t="str">
        <f>IFERROR(VLOOKUP(D166,DB!A:I,9,0),"")</f>
        <v/>
      </c>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8"/>
  <sheetViews>
    <sheetView workbookViewId="0">
      <selection activeCell="L7" sqref="L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39119</v>
      </c>
      <c r="B2" s="119" t="str">
        <f>IFERROR(VLOOKUP(D2,DB!A:K,11,0),"")</f>
        <v>R6</v>
      </c>
      <c r="C2" s="120">
        <v>1</v>
      </c>
      <c r="D2" s="119" t="s">
        <v>35644</v>
      </c>
      <c r="E2" s="109" t="s">
        <v>39021</v>
      </c>
      <c r="F2" s="121">
        <v>45979.989155092589</v>
      </c>
      <c r="G2" s="104">
        <f t="shared" ref="G2:G34" ca="1" si="0">IFERROR(NOW()-F2,"-")</f>
        <v>0.1324194444459863</v>
      </c>
      <c r="H2" s="121">
        <v>45979.989120370374</v>
      </c>
      <c r="I2" s="119" t="str">
        <f>IFERROR(VLOOKUP(D2,DB!A:F,6,0),"")</f>
        <v>SCECO</v>
      </c>
      <c r="J2" s="119" t="str">
        <f>IFERROR(VLOOKUP(D2,DB!A:G,7,0),"")</f>
        <v>Good</v>
      </c>
      <c r="K2" s="122" t="s">
        <v>39120</v>
      </c>
      <c r="L2" s="123" t="str">
        <f>IFERROR(VLOOKUP(D2,DB!A:I,9,0),"")</f>
        <v>Latis</v>
      </c>
    </row>
    <row r="3" spans="1:16382" ht="31.5" customHeight="1">
      <c r="A3" s="118" t="s">
        <v>39121</v>
      </c>
      <c r="B3" s="119" t="str">
        <f>IFERROR(VLOOKUP(D3,DB!A:K,11,0),"")</f>
        <v>R6</v>
      </c>
      <c r="C3" s="120">
        <v>1</v>
      </c>
      <c r="D3" s="119" t="s">
        <v>30280</v>
      </c>
      <c r="E3" s="109" t="s">
        <v>39021</v>
      </c>
      <c r="F3" s="121"/>
      <c r="G3" s="104">
        <f t="shared" ca="1" si="0"/>
        <v>45980.121574537035</v>
      </c>
      <c r="H3" s="121">
        <v>45980.019236111111</v>
      </c>
      <c r="I3" s="119" t="str">
        <f>IFERROR(VLOOKUP(D3,DB!A:F,6,0),"")</f>
        <v>SCECO</v>
      </c>
      <c r="J3" s="119" t="str">
        <f>IFERROR(VLOOKUP(D3,DB!A:G,7,0),"")</f>
        <v>Dead+No BB Design</v>
      </c>
      <c r="K3" s="122" t="s">
        <v>39122</v>
      </c>
      <c r="L3" s="123" t="str">
        <f>IFERROR(VLOOKUP(D3,DB!A:I,9,0),"")</f>
        <v>Latis</v>
      </c>
    </row>
    <row r="4" spans="1:16382" ht="31.5" customHeight="1">
      <c r="A4" s="118"/>
      <c r="B4" s="119" t="str">
        <f>IFERROR(VLOOKUP(D4,DB!A:K,11,0),"")</f>
        <v/>
      </c>
      <c r="C4" s="120"/>
      <c r="D4" s="119"/>
      <c r="E4" s="109"/>
      <c r="F4" s="121"/>
      <c r="G4" s="104">
        <f t="shared" ca="1" si="0"/>
        <v>45980.121574537035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45980.121574537035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45980.121574537035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45980.121574537035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45980.121574537035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45980.121574537035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45980.121574537035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45980.121574537035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45980.121574537035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45980.121574537035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45980.121574537035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45980.121574537035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45980.121574537035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45980.121574537035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45980.121574537035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45980.121574537035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45980.121574537035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45980.121574537035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45980.121574537035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45980.121574537035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45980.121574537035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45980.121574537035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45980.121574537035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45980.121574537035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45980.121574537035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45980.121574537035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45980.121574537035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45980.121574537035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45980.121574537035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45980.121574537035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45980.121574537035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ref="G35:G68" ca="1" si="1">IFERROR(NOW()-F35,"-")</f>
        <v>45980.121574537035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45980.121574537035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45980.121574537035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45980.121574537035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45980.121574537035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45980.121574537035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45980.121574537035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45980.121574537035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45980.121574537035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45980.121574537035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45980.121574537035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45980.121574537035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45980.121574537035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45980.121574537035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45980.121574537035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45980.121574537035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45980.121574537035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45980.121574537035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45980.121574537035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45980.121574537035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45980.121574537035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45980.121574537035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45980.121574537035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45980.121574537035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45980.121574537035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45980.121574537035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45980.121574537035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45980.121574537035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45980.121574537035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45980.121574537035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45980.121574537035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45980.121574537035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45980.121574537035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45980.121574537035</v>
      </c>
      <c r="H68" s="121"/>
      <c r="I68" s="119" t="str">
        <f>IFERROR(VLOOKUP(D68,DB!A:F,6,0),"")</f>
        <v/>
      </c>
      <c r="J68" s="119" t="str">
        <f>IFERROR(VLOOKUP(D68,DB!A:G,7,0),"")</f>
        <v/>
      </c>
      <c r="K68" s="122"/>
      <c r="L68" s="123" t="str">
        <f>IFERROR(VLOOKUP(D68,DB!A:I,9,0),"")</f>
        <v/>
      </c>
    </row>
  </sheetData>
  <dataValidations count="2">
    <dataValidation allowBlank="1" showInputMessage="1" showErrorMessage="1" sqref="E1" xr:uid="{9E1BC488-8814-4F8A-8DBE-742B3278AB71}"/>
    <dataValidation type="list" allowBlank="1" showInputMessage="1" showErrorMessage="1" sqref="E2:E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2025-11-18T23:55:55Z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