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960" documentId="13_ncr:1_{F6CB121F-512D-4AA6-A0C1-0FB36C537598}" xr6:coauthVersionLast="47" xr6:coauthVersionMax="47" xr10:uidLastSave="{AA55D7D3-4B62-4352-9FC7-71DE4B3C16C4}"/>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B3" i="4"/>
  <c r="B4" i="4"/>
  <c r="B5" i="4"/>
  <c r="B6" i="4"/>
  <c r="B7" i="4"/>
  <c r="B8" i="4"/>
  <c r="B9" i="4"/>
  <c r="B10"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<sst xmlns="http://schemas.openxmlformats.org/spreadsheetml/2006/main" count="180273" uniqueCount="39121">
  <si>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</si>
  <si>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</si>
  <si>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</si>
  <si>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</si>
  <si>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</si>
  <si>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</si>
  <si>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</si>
  <si>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</si>
  <si>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</si>
  <si>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</si>
  <si>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</si>
  <si>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</si>
  <si>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</si>
  <si>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</si>
  <si>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</si>
  <si>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</si>
  <si>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</si>
  <si>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</si>
  <si>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</si>
  <si>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</si>
  <si>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</si>
  <si>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</si>
  <si>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</si>
  <si>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</si>
  <si>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</si>
  <si>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</si>
  <si>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</si>
  <si>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</si>
  <si>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</si>
  <si>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</si>
  <si>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</si>
  <si>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</si>
  <si>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</si>
  <si>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</si>
  <si>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</si>
  <si>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</si>
  <si>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</si>
  <si>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</si>
  <si>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</si>
  <si>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</si>
  <si>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</si>
  <si>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</si>
  <si>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</si>
  <si>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</si>
  <si>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</si>
  <si>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</si>
  <si>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</si>
  <si>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</si>
  <si>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</si>
  <si>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</si>
  <si>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</si>
  <si>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</si>
  <si>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</si>
  <si>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</si>
  <si>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</si>
  <si>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</si>
  <si>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</si>
  <si>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</si>
  <si>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</si>
  <si>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</si>
  <si>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</si>
  <si>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</si>
  <si>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</si>
  <si>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</si>
  <si>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</si>
  <si>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</si>
  <si>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</si>
  <si>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</si>
  <si>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</si>
  <si>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</si>
  <si>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</si>
  <si>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</si>
  <si>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</si>
  <si>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</si>
  <si>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</si>
  <si>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</si>
  <si>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</si>
  <si>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</si>
  <si>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</si>
  <si>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</si>
  <si>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</si>
  <si>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</si>
  <si>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</si>
  <si>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</si>
  <si>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</si>
  <si>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</si>
  <si>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</si>
  <si>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</si>
  <si>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</si>
  <si>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</si>
  <si>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</si>
  <si>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</si>
  <si>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</si>
  <si>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</si>
  <si>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</si>
  <si>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</si>
  <si>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</si>
  <si>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</si>
  <si>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</si>
  <si>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</si>
  <si>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</si>
  <si>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</si>
  <si>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</si>
  <si>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</si>
  <si>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</si>
  <si>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</si>
  <si>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</si>
  <si>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</si>
  <si>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</si>
  <si>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</si>
  <si>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</si>
  <si>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</si>
  <si>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</si>
  <si>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</si>
  <si>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</si>
  <si>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</si>
  <si>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</si>
  <si>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</si>
  <si>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</si>
  <si>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</si>
  <si>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</si>
  <si>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</si>
  <si>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</si>
  <si>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</si>
  <si>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</si>
  <si>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</si>
  <si>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</si>
  <si>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</si>
  <si>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</si>
  <si>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</si>
  <si>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</si>
  <si>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</si>
  <si>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</si>
  <si>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</si>
  <si>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</si>
  <si>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</si>
  <si>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</si>
  <si>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</si>
  <si>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</si>
  <si>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</si>
  <si>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</si>
  <si>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</si>
  <si>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</si>
  <si>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</si>
  <si>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</si>
  <si>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</si>
  <si>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</si>
  <si>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</si>
  <si>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</si>
  <si>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</si>
  <si>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</si>
  <si>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</si>
  <si>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</si>
  <si>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</si>
  <si>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</si>
  <si>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</si>
  <si>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</si>
  <si>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</si>
  <si>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</si>
  <si>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</si>
  <si>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</si>
  <si>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</si>
  <si>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</si>
  <si>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</si>
  <si>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</si>
  <si>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</si>
  <si>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</si>
  <si>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</si>
  <si>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</si>
  <si>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</si>
  <si>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</si>
  <si>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</si>
  <si>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</si>
  <si>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</si>
  <si>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</si>
  <si>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</si>
  <si>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</si>
  <si>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</si>
  <si>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</si>
  <si>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</si>
  <si>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</si>
  <si>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</si>
  <si>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</si>
  <si>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</si>
  <si>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</si>
  <si>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</si>
  <si>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</si>
  <si>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</si>
  <si>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</si>
  <si>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</si>
  <si>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</si>
  <si>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</si>
  <si>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</si>
  <si>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</si>
  <si>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</si>
  <si>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</si>
  <si>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</si>
  <si>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</si>
  <si>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</si>
  <si>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</si>
  <si>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</si>
  <si>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</si>
  <si>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</si>
  <si>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</si>
  <si>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</si>
  <si>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</si>
  <si>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</si>
  <si>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</si>
  <si>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</si>
  <si>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</si>
  <si>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</si>
  <si>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</si>
  <si>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</si>
  <si>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</si>
  <si>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</si>
  <si>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</si>
  <si>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</si>
  <si>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</si>
  <si>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</si>
  <si>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</si>
  <si>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</si>
  <si>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</si>
  <si>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</si>
  <si>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</si>
  <si>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</si>
  <si>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</si>
  <si>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</si>
  <si>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</si>
  <si>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</si>
  <si>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</si>
  <si>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</si>
  <si>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</si>
  <si>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</si>
  <si>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</si>
  <si>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</si>
  <si>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</si>
  <si>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</si>
  <si>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</si>
  <si>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</si>
  <si>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</si>
  <si>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</si>
  <si>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</si>
  <si>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</si>
  <si>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</si>
  <si>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</si>
  <si>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</si>
  <si>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</si>
  <si>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</si>
  <si>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</si>
  <si>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</si>
  <si>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</si>
  <si>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</si>
  <si>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</si>
  <si>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</si>
  <si>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</si>
  <si>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</si>
  <si>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</si>
  <si>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</si>
  <si>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</si>
  <si>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</si>
  <si>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</si>
  <si>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</si>
  <si>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</si>
  <si>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</si>
  <si>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</si>
  <si>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</si>
  <si>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</si>
  <si>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</si>
  <si>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</si>
  <si>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</si>
  <si>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</si>
  <si>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</si>
  <si>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</si>
  <si>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</si>
  <si>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</si>
  <si>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</si>
  <si>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</si>
  <si>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</si>
  <si>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</si>
  <si>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</si>
  <si>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</si>
  <si>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</si>
  <si>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</si>
  <si>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</si>
  <si>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</si>
  <si>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</si>
  <si>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</si>
  <si>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</si>
  <si>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</si>
  <si>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</si>
  <si>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</si>
  <si>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</si>
  <si>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</si>
  <si>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</si>
  <si>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</si>
  <si>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</si>
  <si>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</si>
  <si>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</si>
  <si>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</si>
  <si>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</si>
  <si>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</si>
  <si>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</si>
  <si>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</si>
  <si>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</si>
  <si>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</si>
  <si>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</si>
  <si>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</si>
  <si>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</si>
  <si>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</si>
  <si>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</si>
  <si>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</si>
  <si>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</si>
  <si>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</si>
  <si>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</si>
  <si>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</si>
  <si>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</si>
  <si>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</si>
  <si>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</si>
  <si>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</si>
  <si>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</si>
  <si>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</si>
  <si>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</si>
  <si>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</si>
  <si>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</si>
  <si>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</si>
  <si>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</si>
  <si>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</si>
  <si>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</si>
  <si>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</si>
  <si>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</si>
  <si>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</si>
  <si>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</si>
  <si>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</si>
  <si>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</si>
  <si>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</si>
  <si>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</si>
  <si>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</si>
  <si>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</si>
  <si>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</si>
  <si>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</si>
  <si>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</si>
  <si>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</si>
  <si>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</si>
  <si>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</si>
  <si>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</si>
  <si>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</si>
  <si>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</si>
  <si>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</si>
  <si>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</si>
  <si>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</si>
  <si>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</si>
  <si>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</si>
  <si>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</si>
  <si>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</si>
  <si>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</si>
  <si>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</si>
  <si>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</si>
  <si>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</si>
  <si>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</si>
  <si>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</si>
  <si>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</si>
  <si>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</si>
  <si>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</si>
  <si>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</si>
  <si>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</si>
  <si>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</si>
  <si>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</si>
  <si>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</si>
  <si>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</si>
  <si>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</si>
  <si>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</si>
  <si>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</si>
  <si>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</si>
  <si>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</si>
  <si>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</si>
  <si>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</si>
  <si>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</si>
  <si>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</si>
  <si>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</si>
  <si>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</si>
  <si>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</si>
  <si>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</si>
  <si>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</si>
  <si>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</si>
  <si>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</si>
  <si>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</si>
  <si>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</si>
  <si>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</si>
  <si>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</si>
  <si>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</si>
  <si>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</si>
  <si>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</si>
  <si>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</si>
  <si>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</si>
  <si>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</si>
  <si>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</si>
  <si>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</si>
  <si>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</si>
  <si>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</si>
  <si>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</si>
  <si>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</si>
  <si>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</si>
  <si>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</si>
  <si>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</si>
  <si>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</si>
  <si>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</si>
  <si>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</si>
  <si>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</si>
  <si>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</si>
  <si>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</si>
  <si>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</si>
  <si>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</si>
  <si>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</si>
  <si>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</si>
  <si>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</si>
  <si>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</si>
  <si>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</si>
  <si>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</si>
  <si>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</si>
  <si>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</si>
  <si>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</si>
  <si>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</si>
  <si>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</si>
  <si>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</si>
  <si>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</si>
  <si>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</si>
  <si>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</si>
  <si>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</si>
  <si>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</si>
  <si>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</si>
  <si>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</si>
  <si>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</si>
  <si>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</si>
  <si>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</si>
  <si>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</si>
  <si>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</si>
  <si>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</si>
  <si>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</si>
  <si>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</si>
  <si>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</si>
  <si>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</si>
  <si>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</si>
  <si>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</si>
  <si>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</si>
  <si>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</si>
  <si>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</si>
  <si>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</si>
  <si>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</si>
  <si>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</si>
  <si>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</si>
  <si>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</si>
  <si>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</si>
  <si>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</si>
  <si>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</si>
  <si>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</si>
  <si>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</si>
  <si>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</si>
  <si>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</si>
  <si>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</si>
  <si>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</si>
  <si>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</si>
  <si>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</si>
  <si>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</si>
  <si>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</si>
  <si>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</si>
  <si>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</si>
  <si>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</si>
  <si>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</si>
  <si>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</si>
  <si>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</si>
  <si>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</si>
  <si>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</si>
  <si>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</si>
  <si>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</si>
  <si>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</si>
  <si>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</si>
  <si>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</si>
  <si>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</si>
  <si>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</si>
  <si>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</si>
  <si>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</si>
  <si>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</si>
  <si>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</si>
  <si>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</si>
  <si>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</si>
  <si>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</si>
  <si>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</si>
  <si>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</si>
  <si>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</si>
  <si>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</si>
  <si>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</si>
  <si>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</si>
  <si>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</si>
  <si>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</si>
  <si>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</si>
  <si>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</si>
  <si>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</si>
  <si>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</si>
  <si>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</si>
  <si>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</si>
  <si>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</si>
  <si>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</si>
  <si>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</si>
  <si>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</si>
  <si>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</si>
  <si>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</si>
  <si>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</si>
  <si>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</si>
  <si>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</si>
  <si>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</si>
  <si>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</si>
  <si>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</si>
  <si>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</si>
  <si>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</si>
  <si>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</si>
  <si>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</si>
  <si>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</si>
  <si>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</si>
  <si>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</si>
  <si>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</si>
  <si>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</si>
  <si>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</si>
  <si>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</si>
  <si>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</si>
  <si>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</si>
  <si>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</si>
  <si>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</si>
  <si>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</si>
  <si>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</si>
  <si>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</si>
  <si>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</si>
  <si>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</si>
  <si>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</si>
  <si>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</si>
  <si>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</si>
  <si>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</si>
  <si>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</si>
  <si>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</si>
  <si>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</si>
  <si>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</si>
  <si>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</si>
  <si>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</si>
  <si>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</si>
  <si>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</si>
  <si>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</si>
  <si>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</si>
  <si>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</si>
  <si>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</si>
  <si>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</si>
  <si>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</si>
  <si>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</si>
  <si>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</si>
  <si>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</si>
  <si>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</si>
  <si>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</si>
  <si>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</si>
  <si>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</si>
  <si>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</si>
  <si>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</si>
  <si>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</si>
  <si>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</si>
  <si>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</si>
  <si>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</si>
  <si>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</si>
  <si>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</si>
  <si>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</si>
  <si>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</si>
  <si>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</si>
  <si>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</si>
  <si>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</si>
  <si>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</si>
  <si>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</si>
  <si>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</si>
  <si>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</si>
  <si>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</si>
  <si>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</si>
  <si>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</si>
  <si>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</si>
  <si>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</si>
  <si>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</si>
  <si>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</si>
  <si>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</si>
  <si>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</si>
  <si>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</si>
  <si>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</si>
  <si>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</si>
  <si>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</si>
  <si>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</si>
  <si>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</si>
  <si>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</si>
  <si>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</si>
  <si>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</si>
  <si>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</si>
  <si>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</si>
  <si>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</si>
  <si>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</si>
  <si>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</si>
  <si>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</si>
  <si>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</si>
  <si>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</si>
  <si>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</si>
  <si>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</si>
  <si>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</si>
  <si>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</si>
  <si>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</si>
  <si>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</si>
  <si>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</si>
  <si>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</si>
  <si>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</si>
  <si>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</si>
  <si>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</si>
  <si>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</si>
  <si>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</si>
  <si>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</si>
  <si>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</si>
  <si>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</si>
  <si>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</si>
  <si>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</si>
  <si>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</si>
  <si>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</si>
  <si>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</si>
  <si>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</si>
  <si>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</si>
  <si>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</si>
  <si>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</si>
  <si>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</si>
  <si>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</si>
  <si>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</si>
  <si>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</si>
  <si>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</si>
  <si>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</si>
  <si>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</si>
  <si>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</si>
  <si>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</si>
  <si>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</si>
  <si>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</si>
  <si>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</si>
  <si>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</si>
  <si>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</si>
  <si>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</si>
  <si>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</si>
  <si>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</si>
  <si>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</si>
  <si>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</si>
  <si>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</si>
  <si>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</si>
  <si>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</si>
  <si>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</si>
  <si>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</si>
  <si>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</si>
  <si>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</si>
  <si>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</si>
  <si>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</si>
  <si>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</si>
  <si>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</si>
  <si>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</si>
  <si>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</si>
  <si>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</si>
  <si>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</si>
  <si>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</si>
  <si>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</si>
  <si>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</si>
  <si>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</si>
  <si>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</si>
  <si>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</si>
  <si>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</si>
  <si>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</si>
  <si>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</si>
  <si>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</si>
  <si>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</si>
  <si>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</si>
  <si>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</si>
  <si>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</si>
  <si>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</si>
  <si>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</si>
  <si>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</si>
  <si>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</si>
  <si>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</si>
  <si>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</si>
  <si>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</si>
  <si>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</si>
  <si>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</si>
  <si>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</si>
  <si>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</si>
  <si>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</si>
  <si>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</si>
  <si>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</si>
  <si>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</si>
  <si>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</si>
  <si>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</si>
  <si>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</si>
  <si>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</si>
  <si>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</si>
  <si>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</si>
  <si>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</si>
  <si>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</si>
  <si>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</si>
  <si>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</si>
  <si>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</si>
  <si>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</si>
  <si>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</si>
  <si>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</si>
  <si>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</si>
  <si>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</si>
  <si>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</si>
  <si>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</si>
  <si>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</si>
  <si>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</si>
  <si>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</si>
  <si>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</si>
  <si>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</si>
  <si>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</si>
  <si>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</si>
  <si>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</si>
  <si>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</si>
  <si>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</si>
  <si>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</si>
  <si>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</si>
  <si>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</si>
  <si>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</si>
  <si>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</si>
  <si>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</si>
  <si>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</si>
  <si>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</si>
  <si>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</si>
  <si>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</si>
  <si>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</si>
  <si>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</si>
  <si>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</si>
  <si>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</si>
  <si>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</si>
  <si>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</si>
  <si>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</si>
  <si>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</si>
  <si>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</si>
  <si>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</si>
  <si>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</si>
  <si>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</si>
  <si>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</si>
  <si>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</si>
  <si>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</si>
  <si>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</si>
  <si>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</si>
  <si>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</si>
  <si>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</si>
  <si>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</si>
  <si>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</si>
  <si>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</si>
  <si>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</si>
  <si>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</si>
  <si>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</si>
  <si>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</si>
  <si>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</si>
  <si>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</si>
  <si>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</si>
  <si>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</si>
  <si>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</si>
  <si>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</si>
  <si>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</si>
  <si>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</si>
  <si>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</si>
  <si>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</si>
  <si>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</si>
  <si>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</si>
  <si>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</si>
  <si>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</si>
  <si>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</si>
  <si>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</si>
  <si>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</si>
  <si>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</si>
  <si>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</si>
  <si>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</si>
  <si>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</si>
  <si>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</si>
  <si>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</si>
  <si>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</si>
  <si>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</si>
  <si>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</si>
  <si>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</si>
  <si>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</si>
  <si>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</si>
  <si>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</si>
  <si>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</si>
  <si>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</si>
  <si>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</si>
  <si>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</si>
  <si>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</si>
  <si>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</si>
  <si>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</si>
  <si>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</si>
  <si>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</si>
  <si>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</si>
  <si>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</si>
  <si>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</si>
  <si>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</si>
  <si>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</si>
  <si>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</si>
  <si>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</si>
  <si>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</si>
  <si>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</si>
  <si>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</si>
  <si>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</si>
  <si>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</si>
  <si>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</si>
  <si>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</si>
  <si>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</si>
  <si>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</si>
  <si>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</si>
  <si>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</si>
  <si>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</si>
  <si>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</si>
  <si>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</si>
  <si>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</si>
  <si>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</si>
  <si>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</si>
  <si>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</si>
  <si>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</si>
  <si>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</si>
  <si>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</si>
  <si>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</si>
  <si>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</si>
  <si>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</si>
  <si>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</si>
  <si>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</si>
  <si>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</si>
  <si>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</si>
  <si>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</si>
  <si>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</si>
  <si>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</si>
  <si>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</si>
  <si>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</si>
  <si>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</si>
  <si>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</si>
  <si>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</si>
  <si>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</si>
  <si>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</si>
  <si>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</si>
  <si>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</si>
  <si>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</si>
  <si>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</si>
  <si>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</si>
  <si>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</si>
  <si>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</si>
  <si>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</si>
  <si>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</si>
  <si>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</si>
  <si>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</si>
  <si>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</si>
  <si>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</si>
  <si>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</si>
  <si>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</si>
  <si>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</si>
  <si>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</si>
  <si>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</si>
  <si>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</si>
  <si>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</si>
  <si>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</si>
  <si>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</si>
  <si>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</si>
  <si>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</si>
  <si>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</si>
  <si>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</si>
  <si>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</si>
  <si>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</si>
  <si>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</si>
  <si>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</si>
  <si>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</si>
  <si>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</si>
  <si>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</si>
  <si>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</si>
  <si>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</si>
  <si>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</si>
  <si>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</si>
  <si>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</si>
  <si>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</si>
  <si>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</si>
  <si>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</si>
  <si>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</si>
  <si>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</si>
  <si>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</si>
  <si>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</si>
  <si>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</si>
  <si>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</si>
  <si>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</si>
  <si>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</si>
  <si>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</si>
  <si>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</si>
  <si>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</si>
  <si>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</si>
  <si>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</si>
  <si>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</si>
  <si>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</si>
  <si>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</si>
  <si>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</si>
  <si>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</si>
  <si>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</si>
  <si>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</si>
  <si>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</si>
  <si>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</si>
  <si>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</si>
  <si>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</si>
  <si>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</si>
  <si>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</si>
  <si>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</si>
  <si>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</si>
  <si>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</si>
  <si>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</si>
  <si>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</si>
  <si>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</si>
  <si>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</si>
  <si>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</si>
  <si>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</si>
  <si>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</si>
  <si>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</si>
  <si>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</si>
  <si>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</si>
  <si>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</si>
  <si>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</si>
  <si>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</si>
  <si>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</si>
  <si>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</si>
  <si>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</si>
  <si>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</si>
  <si>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</si>
  <si>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</si>
  <si>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</si>
  <si>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</si>
  <si>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</si>
  <si>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</si>
  <si>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</si>
  <si>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</si>
  <si>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</si>
  <si>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</si>
  <si>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</si>
  <si>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</si>
  <si>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</si>
  <si>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</si>
  <si>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</si>
  <si>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</si>
  <si>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</si>
  <si>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</si>
  <si>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</si>
  <si>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</si>
  <si>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</si>
  <si>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</si>
  <si>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</si>
  <si>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</si>
  <si>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</si>
  <si>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</si>
  <si>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</si>
  <si>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</si>
  <si>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</si>
  <si>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</si>
  <si>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</si>
  <si>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</si>
  <si>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</si>
  <si>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</si>
  <si>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</si>
  <si>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</si>
  <si>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</si>
  <si>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</si>
  <si>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</si>
  <si>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</si>
  <si>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</si>
  <si>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</si>
  <si>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</si>
  <si>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</si>
  <si>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</si>
  <si>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</si>
  <si>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</si>
  <si>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</si>
  <si>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</si>
  <si>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</si>
  <si>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</si>
  <si>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</si>
  <si>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</si>
  <si>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</si>
  <si>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</si>
  <si>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</si>
  <si>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</si>
  <si>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</si>
  <si>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</si>
  <si>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</si>
  <si>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</si>
  <si>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</si>
  <si>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</si>
  <si>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</si>
  <si>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</si>
  <si>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</si>
  <si>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</si>
  <si>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</si>
  <si>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</si>
  <si>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</si>
  <si>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</si>
  <si>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</si>
  <si>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</si>
  <si>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</si>
  <si>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</si>
  <si>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</si>
  <si>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</si>
  <si>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</si>
  <si>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</si>
  <si>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</si>
  <si>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</si>
  <si>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</si>
  <si>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</si>
  <si>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</si>
  <si>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</si>
  <si>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</si>
  <si>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</si>
  <si>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</si>
  <si>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</si>
  <si>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</si>
  <si>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</si>
  <si>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</si>
  <si>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</si>
  <si>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</si>
  <si>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</si>
  <si>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</si>
  <si>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</si>
  <si>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</si>
  <si>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</si>
  <si>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</si>
  <si>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</si>
  <si>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</si>
  <si>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</si>
  <si>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</si>
  <si>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</si>
  <si>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</si>
  <si>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</si>
  <si>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</si>
  <si>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</si>
  <si>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</si>
  <si>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</si>
  <si>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</si>
  <si>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</si>
  <si>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</si>
  <si>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</si>
  <si>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</si>
  <si>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</si>
  <si>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</si>
  <si>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</si>
  <si>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</si>
  <si>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</si>
  <si>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</si>
  <si>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</si>
  <si>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</si>
  <si>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</si>
  <si>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</si>
  <si>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</si>
  <si>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</si>
  <si>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</si>
  <si>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</si>
  <si>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</si>
  <si>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</si>
  <si>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</si>
  <si>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</si>
  <si>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</si>
  <si>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</si>
  <si>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</si>
  <si>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</si>
  <si>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</si>
  <si>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</si>
  <si>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</si>
  <si>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</si>
  <si>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</si>
  <si>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</si>
  <si>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</si>
  <si>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</si>
  <si>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</si>
  <si>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</si>
  <si>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</si>
  <si>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</si>
  <si>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</si>
  <si>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</si>
  <si>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</si>
  <si>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</si>
  <si>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</si>
  <si>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</si>
  <si>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</si>
  <si>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</si>
  <si>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</si>
  <si>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</si>
  <si>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</si>
  <si>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</si>
  <si>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</si>
  <si>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</si>
  <si>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</si>
  <si>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</si>
  <si>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</si>
  <si>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</si>
  <si>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</si>
  <si>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</si>
  <si>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</si>
  <si>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</si>
  <si>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</si>
  <si>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</si>
  <si>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</si>
  <si>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</si>
  <si>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</si>
  <si>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</si>
  <si>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</si>
  <si>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</si>
  <si>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</si>
  <si>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</si>
  <si>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</si>
  <si>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</si>
  <si>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</si>
  <si>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</si>
  <si>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</si>
  <si>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</si>
  <si>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</si>
  <si>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</si>
  <si>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</si>
  <si>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</si>
  <si>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</si>
  <si>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</si>
  <si>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</si>
  <si>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</si>
  <si>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</si>
  <si>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</si>
  <si>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</si>
  <si>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</si>
  <si>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</si>
  <si>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</si>
  <si>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</si>
  <si>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</si>
  <si>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</si>
  <si>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</si>
  <si>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</si>
  <si>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</si>
  <si>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</si>
  <si>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</si>
  <si>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</si>
  <si>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</si>
  <si>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</si>
  <si>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</si>
  <si>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</si>
  <si>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</si>
  <si>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</si>
  <si>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</si>
  <si>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</si>
  <si>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</si>
  <si>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</si>
  <si>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</si>
  <si>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</si>
  <si>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</si>
  <si>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</si>
  <si>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</si>
  <si>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</si>
  <si>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</si>
  <si>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</si>
  <si>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</si>
  <si>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</si>
  <si>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</si>
  <si>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</si>
  <si>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</si>
  <si>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</si>
  <si>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</si>
  <si>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</si>
  <si>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</si>
  <si>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</si>
  <si>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</si>
  <si>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</si>
  <si>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</si>
  <si>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</si>
  <si>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</si>
  <si>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</si>
  <si>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</si>
  <si>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</si>
  <si>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</si>
  <si>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</si>
  <si>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</si>
  <si>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</si>
  <si>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</si>
  <si>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</si>
  <si>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</si>
  <si>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</si>
  <si>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</si>
  <si>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</si>
  <si>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</si>
  <si>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</si>
  <si>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</si>
  <si>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</si>
  <si>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</si>
  <si>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</si>
  <si>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</si>
  <si>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</si>
  <si>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</si>
  <si>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</si>
  <si>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</si>
  <si>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</si>
  <si>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</si>
  <si>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</si>
  <si>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</si>
  <si>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</si>
  <si>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</si>
  <si>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</si>
  <si>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</si>
  <si>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</si>
  <si>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</si>
  <si>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</si>
  <si>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</si>
  <si>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</si>
  <si>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</si>
  <si>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</si>
  <si>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</si>
  <si>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</si>
  <si>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</si>
  <si>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</si>
  <si>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</si>
  <si>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</si>
  <si>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</si>
  <si>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</si>
  <si>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</si>
  <si>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</si>
  <si>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</si>
  <si>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</si>
  <si>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</si>
  <si>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</si>
  <si>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</si>
  <si>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</si>
  <si>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</si>
  <si>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</si>
  <si>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</si>
  <si>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</si>
  <si>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</si>
  <si>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</si>
  <si>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</si>
  <si>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</si>
  <si>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</si>
  <si>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</si>
  <si>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</si>
  <si>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</si>
  <si>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</si>
  <si>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</si>
  <si>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</si>
  <si>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</si>
  <si>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</si>
  <si>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</si>
  <si>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</si>
  <si>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</si>
  <si>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</si>
  <si>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</si>
  <si>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</si>
  <si>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</si>
  <si>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</si>
  <si>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</si>
  <si>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</si>
  <si>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</si>
  <si>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</si>
  <si>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</si>
  <si>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</si>
  <si>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</si>
  <si>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</si>
  <si>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</si>
  <si>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</si>
  <si>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</si>
  <si>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</si>
  <si>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</si>
  <si>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</si>
  <si>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</si>
  <si>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</si>
  <si>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</si>
  <si>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</si>
  <si>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</si>
  <si>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</si>
  <si>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</si>
  <si>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</si>
  <si>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</si>
  <si>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</si>
  <si>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</si>
  <si>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</si>
  <si>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</si>
  <si>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</si>
  <si>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</si>
  <si>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</si>
  <si>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</si>
  <si>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</si>
  <si>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</si>
  <si>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</si>
  <si>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</si>
  <si>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</si>
  <si>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</si>
  <si>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</si>
  <si>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</si>
  <si>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</si>
  <si>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</si>
  <si>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</si>
  <si>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</si>
  <si>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</si>
  <si>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</si>
  <si>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</si>
  <si>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</si>
  <si>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</si>
  <si>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</si>
  <si>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</si>
  <si>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</si>
  <si>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</si>
  <si>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</si>
  <si>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</si>
  <si>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</si>
  <si>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</si>
  <si>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</si>
  <si>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</si>
  <si>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</si>
  <si>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</si>
  <si>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</si>
  <si>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</si>
  <si>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</si>
  <si>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</si>
  <si>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</si>
  <si>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</si>
  <si>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</si>
  <si>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</si>
  <si>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</si>
  <si>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</si>
  <si>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</si>
  <si>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</si>
  <si>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</si>
  <si>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</si>
  <si>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</si>
  <si>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</si>
  <si>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</si>
  <si>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</si>
  <si>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</si>
  <si>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</si>
  <si>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</si>
  <si>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</si>
  <si>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</si>
  <si>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</si>
  <si>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</si>
  <si>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</si>
  <si>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</si>
  <si>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</si>
  <si>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</si>
  <si>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</si>
  <si>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</si>
  <si>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</si>
  <si>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</si>
  <si>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</si>
  <si>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</si>
  <si>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</si>
  <si>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</si>
  <si>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</si>
  <si>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</si>
  <si>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</si>
  <si>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</si>
  <si>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</si>
  <si>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</si>
  <si>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</si>
  <si>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</si>
  <si>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</si>
  <si>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</si>
  <si>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</si>
  <si>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</si>
  <si>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</si>
  <si>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</si>
  <si>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</si>
  <si>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</si>
  <si>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</si>
  <si>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</si>
  <si>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</si>
  <si>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</si>
  <si>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</si>
  <si>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</si>
  <si>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</si>
  <si>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</si>
  <si>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</si>
  <si>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</si>
  <si>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</si>
  <si>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</si>
  <si>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</si>
  <si>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</si>
  <si>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</si>
  <si>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</si>
  <si>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</si>
  <si>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</si>
  <si>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</si>
  <si>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</si>
  <si>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</si>
  <si>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</si>
  <si>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</si>
  <si>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</si>
  <si>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</si>
  <si>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</si>
  <si>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</si>
  <si>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</si>
  <si>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</si>
  <si>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</si>
  <si>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</si>
  <si>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</si>
  <si>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</si>
  <si>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</si>
  <si>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</si>
  <si>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</si>
  <si>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</si>
  <si>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</si>
  <si>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</si>
  <si>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</si>
  <si>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</si>
  <si>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</si>
  <si>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</si>
  <si>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</si>
  <si>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</si>
  <si>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</si>
  <si>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</si>
  <si>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</si>
  <si>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</si>
  <si>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</si>
  <si>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</si>
  <si>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</si>
  <si>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</si>
  <si>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</si>
  <si>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</si>
  <si>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</si>
  <si>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</si>
  <si>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</si>
  <si>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</si>
  <si>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</si>
  <si>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</si>
  <si>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</si>
  <si>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</si>
  <si>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</si>
  <si>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</si>
  <si>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</si>
  <si>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</si>
  <si>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</si>
  <si>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</si>
  <si>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</si>
  <si>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</si>
  <si>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</si>
  <si>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</si>
  <si>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</si>
  <si>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</si>
  <si>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</si>
  <si>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</si>
  <si>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</si>
  <si>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</si>
  <si>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</si>
  <si>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</si>
  <si>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</si>
  <si>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</si>
  <si>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</si>
  <si>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</si>
  <si>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</si>
  <si>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</si>
  <si>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</si>
  <si>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</si>
  <si>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</si>
  <si>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</si>
  <si>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</si>
  <si>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</si>
  <si>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</si>
  <si>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</si>
  <si>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</si>
  <si>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</si>
  <si>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</si>
  <si>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</si>
  <si>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</si>
  <si>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</si>
  <si>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</si>
  <si>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</si>
  <si>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</si>
  <si>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</si>
  <si>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</si>
  <si>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</si>
  <si>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</si>
  <si>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</si>
  <si>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</si>
  <si>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</si>
  <si>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</si>
  <si>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</si>
  <si>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</si>
  <si>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</si>
  <si>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</si>
  <si>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</si>
  <si>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</si>
  <si>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</si>
  <si>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</si>
  <si>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</si>
  <si>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</si>
  <si>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</si>
  <si>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</si>
  <si>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</si>
  <si>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</si>
  <si>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</si>
  <si>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</si>
  <si>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</si>
  <si>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</si>
  <si>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</si>
  <si>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</si>
  <si>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</si>
  <si>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</si>
  <si>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</si>
  <si>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</si>
  <si>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</si>
  <si>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</si>
  <si>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</si>
  <si>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</si>
  <si>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</si>
  <si>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</si>
  <si>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</si>
  <si>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</si>
  <si>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</si>
  <si>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</si>
  <si>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</si>
  <si>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</si>
  <si>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</si>
  <si>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</si>
  <si>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</si>
  <si>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</si>
  <si>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</si>
  <si>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</si>
  <si>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</si>
  <si>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</si>
  <si>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</si>
  <si>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</si>
  <si>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</si>
  <si>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</si>
  <si>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</si>
  <si>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</si>
  <si>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</si>
  <si>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</si>
  <si>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</si>
  <si>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</si>
  <si>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</si>
  <si>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</si>
  <si>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</si>
  <si>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</si>
  <si>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</si>
  <si>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</si>
  <si>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</si>
  <si>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</si>
  <si>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</si>
  <si>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</si>
  <si>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</si>
  <si>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</si>
  <si>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</si>
  <si>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</si>
  <si>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</si>
  <si>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</si>
  <si>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</si>
  <si>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</si>
  <si>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</si>
  <si>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</si>
  <si>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</si>
  <si>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</si>
  <si>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</si>
  <si>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</si>
  <si>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</si>
  <si>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</si>
  <si>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</si>
  <si>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</si>
  <si>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</si>
  <si>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</si>
  <si>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</si>
  <si>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</si>
  <si>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</si>
  <si>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</si>
  <si>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</si>
  <si>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</si>
  <si>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</si>
  <si>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</si>
  <si>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</si>
  <si>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</si>
  <si>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</si>
  <si>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</si>
  <si>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</si>
  <si>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</si>
  <si>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</si>
  <si>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</si>
  <si>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</si>
  <si>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</si>
  <si>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</si>
  <si>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</si>
  <si>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</si>
  <si>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</si>
  <si>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</si>
  <si>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</si>
  <si>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</si>
  <si>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</si>
  <si>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</si>
  <si>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</si>
  <si>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</si>
  <si>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</si>
  <si>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</si>
  <si>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</si>
  <si>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</si>
  <si>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</si>
  <si>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</si>
  <si>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</si>
  <si>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</si>
  <si>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</si>
  <si>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</si>
  <si>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</si>
  <si>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</si>
  <si>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</si>
  <si>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</si>
  <si>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</si>
  <si>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</si>
  <si>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</si>
  <si>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</si>
  <si>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</si>
  <si>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</si>
  <si>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</si>
  <si>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</si>
  <si>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</si>
  <si>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</si>
  <si>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</si>
  <si>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</si>
  <si>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</si>
  <si>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</si>
  <si>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</si>
  <si>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</si>
  <si>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</si>
  <si>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</si>
  <si>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</si>
  <si>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</si>
  <si>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</si>
  <si>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</si>
  <si>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</si>
  <si>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</si>
  <si>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</si>
  <si>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</si>
  <si>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</si>
  <si>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</si>
  <si>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</si>
  <si>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</si>
  <si>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</si>
  <si>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</si>
  <si>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</si>
  <si>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</si>
  <si>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</si>
  <si>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</si>
  <si>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</si>
  <si>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</si>
  <si>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</si>
  <si>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</si>
  <si>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</si>
  <si>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</si>
  <si>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</si>
  <si>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</si>
  <si>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</si>
  <si>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</si>
  <si>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</si>
  <si>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</si>
  <si>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</si>
  <si>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</si>
  <si>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</si>
  <si>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</si>
  <si>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</si>
  <si>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</si>
  <si>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</si>
  <si>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</si>
  <si>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</si>
  <si>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</si>
  <si>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</si>
  <si>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</si>
  <si>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</si>
  <si>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</si>
  <si>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</si>
  <si>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</si>
  <si>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</si>
  <si>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</si>
  <si>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</si>
  <si>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</si>
  <si>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</si>
  <si>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</si>
  <si>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</si>
  <si>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</si>
  <si>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</si>
  <si>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</si>
  <si>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</si>
  <si>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</si>
  <si>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</si>
  <si>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</si>
  <si>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</si>
  <si>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</si>
  <si>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</si>
  <si>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</si>
  <si>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</si>
  <si>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</si>
  <si>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</si>
  <si>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</si>
  <si>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</si>
  <si>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</si>
  <si>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</si>
  <si>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</si>
  <si>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</si>
  <si>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</si>
  <si>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</si>
  <si>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</si>
  <si>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</si>
  <si>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</si>
  <si>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</si>
  <si>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</si>
  <si>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</si>
  <si>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</si>
  <si>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</si>
  <si>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</si>
  <si>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</si>
  <si>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</si>
  <si>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</si>
  <si>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</si>
  <si>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</si>
  <si>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</si>
  <si>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</si>
  <si>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</si>
  <si>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</si>
  <si>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</si>
  <si>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</si>
  <si>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</si>
  <si>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</si>
  <si>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</si>
  <si>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</si>
  <si>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</si>
  <si>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</si>
  <si>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</si>
  <si>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</si>
  <si>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</si>
  <si>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</si>
  <si>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</si>
  <si>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</si>
  <si>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</si>
  <si>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</si>
  <si>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</si>
  <si>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</si>
  <si>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</si>
  <si>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</si>
  <si>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</si>
  <si>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</si>
  <si>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</si>
  <si>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</si>
  <si>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</si>
  <si>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</si>
  <si>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</si>
  <si>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</si>
  <si>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</si>
  <si>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</si>
  <si>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</si>
  <si>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</si>
  <si>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</si>
  <si>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</si>
  <si>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</si>
  <si>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</si>
  <si>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</si>
  <si>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</si>
  <si>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</si>
  <si>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</si>
  <si>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</si>
  <si>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</si>
  <si>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</si>
  <si>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</si>
  <si>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</si>
  <si>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</si>
  <si>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</si>
  <si>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</si>
  <si>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</si>
  <si>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</si>
  <si>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</si>
  <si>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</si>
  <si>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</si>
  <si>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</si>
  <si>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</si>
  <si>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</si>
  <si>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</si>
  <si>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</si>
  <si>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</si>
  <si>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</si>
  <si>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</si>
  <si>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</si>
  <si>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</si>
  <si>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</si>
  <si>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</si>
  <si>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</si>
  <si>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</si>
  <si>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</si>
  <si>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</si>
  <si>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</si>
  <si>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</si>
  <si>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</si>
  <si>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</si>
  <si>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</si>
  <si>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</si>
  <si>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</si>
  <si>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</si>
  <si>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</si>
  <si>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</si>
  <si>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</si>
  <si>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</si>
  <si>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</si>
  <si>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</si>
  <si>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</si>
  <si>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</si>
  <si>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</si>
  <si>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</si>
  <si>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</si>
  <si>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</si>
  <si>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</si>
  <si>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</si>
  <si>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</si>
  <si>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</si>
  <si>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</si>
  <si>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</si>
  <si>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</si>
  <si>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</si>
  <si>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</si>
  <si>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</si>
  <si>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</si>
  <si>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</si>
  <si>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</si>
  <si>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</si>
  <si>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</si>
  <si>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</si>
  <si>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</si>
  <si>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</si>
  <si>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</si>
  <si>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</si>
  <si>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</si>
  <si>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</si>
  <si>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</si>
  <si>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</si>
  <si>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</si>
  <si>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</si>
  <si>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</si>
  <si>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</si>
  <si>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</si>
  <si>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</si>
  <si>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</si>
  <si>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</si>
  <si>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</si>
  <si>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</si>
  <si>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</si>
  <si>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</si>
  <si>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</si>
  <si>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</si>
  <si>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</si>
  <si>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</si>
  <si>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</si>
  <si>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</si>
  <si>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</si>
  <si>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</si>
  <si>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</si>
  <si>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</si>
  <si>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</si>
  <si>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</si>
  <si>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</si>
  <si>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</si>
  <si>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</si>
  <si>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</si>
  <si>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</si>
  <si>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</si>
  <si>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</si>
  <si>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</si>
  <si>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</si>
  <si>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</si>
  <si>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</si>
  <si>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</si>
  <si>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</si>
  <si>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</si>
  <si>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</si>
  <si>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</si>
  <si>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</si>
  <si>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</si>
  <si>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</si>
  <si>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</si>
  <si>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</si>
  <si>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</si>
  <si>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</si>
  <si>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</si>
  <si>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</si>
  <si>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</si>
  <si>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</si>
  <si>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</si>
  <si>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</si>
  <si>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</si>
  <si>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</si>
  <si>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</si>
  <si>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</si>
  <si>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</si>
  <si>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</si>
  <si>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</si>
  <si>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</si>
  <si>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</si>
  <si>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</si>
  <si>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</si>
  <si>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</si>
  <si>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</si>
  <si>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</si>
  <si>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</si>
  <si>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</si>
  <si>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</si>
  <si>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</si>
  <si>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</si>
  <si>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</si>
  <si>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</si>
  <si>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</si>
  <si>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</si>
  <si>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</si>
  <si>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</si>
  <si>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</si>
  <si>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</si>
  <si>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</si>
  <si>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</si>
  <si>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</si>
  <si>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</si>
  <si>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</si>
  <si>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</si>
  <si>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</si>
  <si>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</si>
  <si>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</si>
  <si>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</si>
  <si>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</si>
  <si>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</si>
  <si>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</si>
  <si>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</si>
  <si>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</si>
  <si>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</si>
  <si>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</si>
  <si>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</si>
  <si>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</si>
  <si>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</si>
  <si>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</si>
  <si>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</si>
  <si>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</si>
  <si>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</si>
  <si>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</si>
  <si>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</si>
  <si>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</si>
  <si>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</si>
  <si>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</si>
  <si>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</si>
  <si>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</si>
  <si>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</si>
  <si>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</si>
  <si>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</si>
  <si>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</si>
  <si>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</si>
  <si>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</si>
  <si>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</si>
  <si>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</si>
  <si>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</si>
  <si>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</si>
  <si>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</si>
  <si>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</si>
  <si>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</si>
  <si>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</si>
  <si>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</si>
  <si>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</si>
  <si>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</si>
  <si>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</si>
  <si>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</si>
  <si>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</si>
  <si>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</si>
  <si>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</si>
  <si>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</si>
  <si>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</si>
  <si>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</si>
  <si>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</si>
  <si>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</si>
  <si>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</si>
  <si>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</si>
  <si>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</si>
  <si>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</si>
  <si>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</si>
  <si>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</si>
  <si>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</si>
  <si>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</si>
  <si>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</si>
  <si>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</si>
  <si>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</si>
  <si>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</si>
  <si>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</si>
  <si>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</si>
  <si>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</si>
  <si>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</si>
  <si>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</si>
  <si>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</si>
  <si>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</si>
  <si>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</si>
  <si>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</si>
  <si>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</si>
  <si>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</si>
  <si>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</si>
  <si>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</si>
  <si>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</si>
  <si>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</si>
  <si>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</si>
  <si>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</si>
  <si>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</si>
  <si>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</si>
  <si>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</si>
  <si>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</si>
  <si>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</si>
  <si>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</si>
  <si>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</si>
  <si>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</si>
  <si>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</si>
  <si>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</si>
  <si>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</si>
  <si>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</si>
  <si>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</si>
  <si>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</si>
  <si>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</si>
  <si>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</si>
  <si>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</si>
  <si>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</si>
  <si>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</si>
  <si>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</si>
  <si>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</si>
  <si>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</si>
  <si>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</si>
  <si>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</si>
  <si>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</si>
  <si>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</si>
  <si>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</si>
  <si>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</si>
  <si>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</si>
  <si>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</si>
  <si>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</si>
  <si>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</si>
  <si>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</si>
  <si>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</si>
  <si>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</si>
  <si>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</si>
  <si>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</si>
  <si>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</si>
  <si>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</si>
  <si>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</si>
  <si>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</si>
  <si>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</si>
  <si>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</si>
  <si>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</si>
  <si>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</si>
  <si>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</si>
  <si>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</si>
  <si>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</si>
  <si>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</si>
  <si>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</si>
  <si>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</si>
  <si>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</si>
  <si>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</si>
  <si>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</si>
  <si>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</si>
  <si>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</si>
  <si>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</si>
  <si>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</si>
  <si>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</si>
  <si>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</si>
  <si>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</si>
  <si>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</si>
  <si>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</si>
  <si>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</si>
  <si>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</si>
  <si>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</si>
  <si>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</si>
  <si>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</si>
  <si>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</si>
  <si>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</si>
  <si>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</si>
  <si>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</si>
  <si>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</si>
  <si>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</si>
  <si>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</si>
  <si>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</si>
  <si>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</si>
  <si>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</si>
  <si>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</si>
  <si>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</si>
  <si>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</si>
  <si>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</si>
  <si>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</si>
  <si>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</si>
  <si>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</si>
  <si>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</si>
  <si>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</si>
  <si>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</si>
  <si>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</si>
  <si>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</si>
  <si>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</si>
  <si>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</si>
  <si>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</si>
  <si>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</si>
  <si>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</si>
  <si>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</si>
  <si>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</si>
  <si>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</si>
  <si>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</si>
  <si>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</si>
  <si>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</si>
  <si>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</si>
  <si>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</si>
  <si>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</si>
  <si>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</si>
  <si>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</si>
  <si>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</si>
  <si>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</si>
  <si>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</si>
  <si>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</si>
  <si>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</si>
  <si>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</si>
  <si>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</si>
  <si>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</si>
  <si>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</si>
  <si>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</si>
  <si>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</si>
  <si>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</si>
  <si>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</si>
  <si>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</si>
  <si>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</si>
  <si>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</si>
  <si>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</si>
  <si>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</si>
  <si>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</si>
  <si>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</si>
  <si>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</si>
  <si>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</si>
  <si>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</si>
  <si>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</si>
  <si>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</si>
  <si>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</si>
  <si>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</si>
  <si>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</si>
  <si>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</si>
  <si>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</si>
  <si>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</si>
  <si>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</si>
  <si>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</si>
  <si>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</si>
  <si>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</si>
  <si>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</si>
  <si>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</si>
  <si>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</si>
  <si>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</si>
  <si>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</si>
  <si>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</si>
  <si>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</si>
  <si>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</si>
  <si>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</si>
  <si>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</si>
  <si>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</si>
  <si>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</si>
  <si>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</si>
  <si>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</si>
  <si>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</si>
  <si>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</si>
  <si>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</si>
  <si>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</si>
  <si>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</si>
  <si>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</si>
  <si>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</si>
  <si>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</si>
  <si>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</si>
  <si>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</si>
  <si>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</si>
  <si>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</si>
  <si>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</si>
  <si>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</si>
  <si>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</si>
  <si>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</si>
  <si>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</si>
  <si>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</si>
  <si>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</si>
  <si>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</si>
  <si>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</si>
  <si>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</si>
  <si>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</si>
  <si>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</si>
  <si>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</si>
  <si>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</si>
  <si>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</si>
  <si>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</si>
  <si>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</si>
  <si>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</si>
  <si>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</si>
  <si>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</si>
  <si>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</si>
  <si>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</si>
  <si>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</si>
  <si>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</si>
  <si>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</si>
  <si>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</si>
  <si>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</si>
  <si>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</si>
  <si>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</si>
  <si>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</si>
  <si>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</si>
  <si>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</si>
  <si>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</si>
  <si>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</si>
  <si>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</si>
  <si>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</si>
  <si>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</si>
  <si>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</si>
  <si>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</si>
  <si>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</si>
  <si>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</si>
  <si>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</si>
  <si>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</si>
  <si>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</si>
  <si>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</si>
  <si>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</si>
  <si>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</si>
  <si>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</si>
  <si>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</si>
  <si>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</si>
  <si>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</si>
  <si>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</si>
  <si>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</si>
  <si>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</si>
  <si>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</si>
  <si>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</si>
  <si>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</si>
  <si>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</si>
  <si>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</si>
  <si>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</si>
  <si>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</si>
  <si>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</si>
  <si>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</si>
  <si>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</si>
  <si>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</si>
  <si>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</si>
  <si>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</si>
  <si>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</si>
  <si>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</si>
  <si>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</si>
  <si>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</si>
  <si>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</si>
  <si>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</si>
  <si>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</si>
  <si>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</si>
  <si>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</si>
  <si>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</si>
  <si>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</si>
  <si>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</si>
  <si>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</si>
  <si>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</si>
  <si>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</si>
  <si>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</si>
  <si>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</si>
  <si>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</si>
  <si>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</si>
  <si>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</si>
  <si>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</si>
  <si>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</si>
  <si>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</si>
  <si>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</si>
  <si>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</si>
  <si>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</si>
  <si>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</si>
  <si>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</si>
  <si>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</si>
  <si>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</si>
  <si>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</si>
  <si>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</si>
  <si>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</si>
  <si>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</si>
  <si>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</si>
  <si>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</si>
  <si>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</si>
  <si>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</si>
  <si>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</si>
  <si>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</si>
  <si>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</si>
  <si>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</si>
  <si>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</si>
  <si>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</si>
  <si>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</si>
  <si>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</si>
  <si>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</si>
  <si>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</si>
  <si>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</si>
  <si>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</si>
  <si>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</si>
  <si>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</si>
  <si>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</si>
  <si>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</si>
  <si>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</si>
  <si>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</si>
  <si>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</si>
  <si>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</si>
  <si>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</si>
  <si>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</si>
  <si>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</si>
  <si>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</si>
  <si>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</si>
  <si>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</si>
  <si>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</si>
  <si>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</si>
  <si>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</si>
  <si>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</si>
  <si>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</si>
  <si>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</si>
  <si>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</si>
  <si>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</si>
  <si>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</si>
  <si>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</si>
  <si>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</si>
  <si>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</si>
  <si>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</si>
  <si>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</si>
  <si>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</si>
  <si>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</si>
  <si>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</si>
  <si>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</si>
  <si>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</si>
  <si>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</si>
  <si>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</si>
  <si>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</si>
  <si>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</si>
  <si>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</si>
  <si>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</si>
  <si>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</si>
  <si>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</si>
  <si>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</si>
  <si>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</si>
  <si>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</si>
  <si>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</si>
  <si>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</si>
  <si>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</si>
  <si>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</si>
  <si>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</si>
  <si>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</si>
  <si>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</si>
  <si>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</si>
  <si>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</si>
  <si>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</si>
  <si>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</si>
  <si>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</si>
  <si>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</si>
  <si>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</si>
  <si>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</si>
  <si>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</si>
  <si>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</si>
  <si>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</si>
  <si>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</si>
  <si>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</si>
  <si>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</si>
  <si>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</si>
  <si>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</si>
  <si>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</si>
  <si>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</si>
  <si>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</si>
  <si>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</si>
  <si>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</si>
  <si>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</si>
  <si>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</si>
  <si>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</si>
  <si>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</si>
  <si>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</si>
  <si>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</si>
  <si>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</si>
  <si>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</si>
  <si>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</si>
  <si>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</si>
  <si>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</si>
  <si>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</si>
  <si>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</si>
  <si>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</si>
  <si>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</si>
  <si>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</si>
  <si>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</si>
  <si>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</si>
  <si>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</si>
  <si>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</si>
  <si>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</si>
  <si>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</si>
  <si>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</si>
  <si>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</si>
  <si>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</si>
  <si>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</si>
  <si>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</si>
  <si>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</si>
  <si>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</si>
  <si>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</si>
  <si>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</si>
  <si>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</si>
  <si>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</si>
  <si>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</si>
  <si>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</si>
  <si>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</si>
  <si>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</si>
  <si>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</si>
  <si>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</si>
  <si>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</si>
  <si>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</si>
  <si>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</si>
  <si>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</si>
  <si>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</si>
  <si>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</si>
  <si>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</si>
  <si>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</si>
  <si>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</si>
  <si>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</si>
  <si>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</si>
  <si>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</si>
  <si>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</si>
  <si>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</si>
  <si>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</si>
  <si>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</si>
  <si>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</si>
  <si>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</si>
  <si>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</si>
  <si>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</si>
  <si>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</si>
  <si>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</si>
  <si>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</si>
  <si>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</si>
  <si>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</si>
  <si>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</si>
  <si>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</si>
  <si>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</si>
  <si>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</si>
  <si>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</si>
  <si>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</si>
  <si>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</si>
  <si>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</si>
  <si>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</si>
  <si>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</si>
  <si>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</si>
  <si>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</si>
  <si>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</si>
  <si>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</si>
  <si>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</si>
  <si>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</si>
  <si>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</si>
  <si>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</si>
  <si>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</si>
  <si>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</si>
  <si>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</si>
  <si>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</si>
  <si>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</si>
  <si>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</si>
  <si>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</si>
  <si>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</si>
  <si>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</si>
  <si>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</si>
  <si>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</si>
  <si>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</si>
  <si>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</si>
  <si>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</si>
  <si>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</si>
  <si>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</si>
  <si>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</si>
  <si>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</si>
  <si>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</si>
  <si>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</si>
  <si>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</si>
  <si>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</si>
  <si>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</si>
  <si>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</si>
  <si>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</si>
  <si>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</si>
  <si>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</si>
  <si>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</si>
  <si>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</si>
  <si>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</si>
  <si>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</si>
  <si>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</si>
  <si>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</si>
  <si>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</si>
  <si>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</si>
  <si>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</si>
  <si>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</si>
  <si>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</si>
  <si>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</si>
  <si>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</si>
  <si>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</si>
  <si>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</si>
  <si>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</si>
  <si>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</si>
  <si>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</si>
  <si>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</si>
  <si>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</si>
  <si>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</si>
  <si>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</si>
  <si>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</si>
  <si>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</si>
  <si>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</si>
  <si>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</si>
  <si>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</si>
  <si>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</si>
  <si>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</si>
  <si>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</si>
  <si>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</si>
  <si>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</si>
  <si>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</si>
  <si>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</si>
  <si>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</si>
  <si>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</si>
  <si>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</si>
  <si>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</si>
  <si>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</si>
  <si>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</si>
  <si>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</si>
  <si>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</si>
  <si>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</si>
  <si>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</si>
  <si>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</si>
  <si>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</si>
  <si>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</si>
  <si>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</si>
  <si>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</si>
  <si>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</si>
  <si>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</si>
  <si>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</si>
  <si>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</si>
  <si>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</si>
  <si>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</si>
  <si>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</si>
  <si>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</si>
  <si>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</si>
  <si>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</si>
  <si>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</si>
  <si>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</si>
  <si>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</si>
  <si>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</si>
  <si>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</si>
  <si>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</si>
  <si>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</si>
  <si>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</si>
  <si>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</si>
  <si>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</si>
  <si>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</si>
  <si>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</si>
  <si>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</si>
  <si>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</si>
  <si>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</si>
  <si>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</si>
  <si>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</si>
  <si>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</si>
  <si>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</si>
  <si>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</si>
  <si>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</si>
  <si>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</si>
  <si>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</si>
  <si>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</si>
  <si>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</si>
  <si>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</si>
  <si>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</si>
  <si>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</si>
  <si>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</si>
  <si>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</si>
  <si>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</si>
  <si>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</si>
  <si>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</si>
  <si>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</si>
  <si>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</si>
  <si>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</si>
  <si>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</si>
  <si>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</si>
  <si>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</si>
  <si>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</si>
  <si>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</si>
  <si>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</si>
  <si>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</si>
  <si>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</si>
  <si>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</si>
  <si>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</si>
  <si>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</si>
  <si>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</si>
  <si>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</si>
  <si>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</si>
  <si>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</si>
  <si>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</si>
  <si>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</si>
  <si>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</si>
  <si>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</si>
  <si>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</si>
  <si>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</si>
  <si>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</si>
  <si>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</si>
  <si>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</si>
  <si>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</si>
  <si>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</si>
  <si>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</si>
  <si>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</si>
  <si>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</si>
  <si>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</si>
  <si>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</si>
  <si>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</si>
  <si>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</si>
  <si>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</si>
  <si>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</si>
  <si>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</si>
  <si>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</si>
  <si>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</si>
  <si>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</si>
  <si>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</si>
  <si>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</si>
  <si>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</si>
  <si>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</si>
  <si>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</si>
  <si>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</si>
  <si>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</si>
  <si>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</si>
  <si>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</si>
  <si>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</si>
  <si>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</si>
  <si>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</si>
  <si>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</si>
  <si>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</si>
  <si>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</si>
  <si>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</si>
  <si>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</si>
  <si>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</si>
  <si>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</si>
  <si>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</si>
  <si>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</si>
  <si>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</si>
  <si>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</si>
  <si>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</si>
  <si>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</si>
  <si>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</si>
  <si>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</si>
  <si>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</si>
  <si>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</si>
  <si>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</si>
  <si>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</si>
  <si>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</si>
  <si>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</si>
  <si>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</si>
  <si>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</si>
  <si>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</si>
  <si>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</si>
  <si>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</si>
  <si>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</si>
  <si>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</si>
  <si>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</si>
  <si>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</si>
  <si>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</si>
  <si>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</si>
  <si>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</si>
  <si>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</si>
  <si>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</si>
  <si>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</si>
  <si>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</si>
  <si>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</si>
  <si>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</si>
  <si>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</si>
  <si>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</si>
  <si>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</si>
  <si>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</si>
  <si>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</si>
  <si>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</si>
  <si>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</si>
  <si>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</si>
  <si>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</si>
  <si>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</si>
  <si>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</si>
  <si>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</si>
  <si>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</si>
  <si>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</si>
  <si>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</si>
  <si>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</si>
  <si>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</si>
  <si>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</si>
  <si>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</si>
  <si>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</si>
  <si>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</si>
  <si>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</si>
  <si>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</si>
  <si>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</si>
  <si>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</si>
  <si>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</si>
  <si>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</si>
  <si>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</si>
  <si>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</si>
  <si>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</si>
  <si>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</si>
  <si>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</si>
  <si>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</si>
  <si>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</si>
  <si>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</si>
  <si>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</si>
  <si>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</si>
  <si>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</si>
  <si>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</si>
  <si>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</si>
  <si>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</si>
  <si>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</si>
  <si>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</si>
  <si>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</si>
  <si>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</si>
  <si>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</si>
  <si>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</si>
  <si>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</si>
  <si>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</si>
  <si>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</si>
  <si>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</si>
  <si>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</si>
  <si>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</si>
  <si>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</si>
  <si>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</si>
  <si>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</si>
  <si>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</si>
  <si>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</si>
  <si>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</si>
  <si>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</si>
  <si>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</si>
  <si>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</si>
  <si>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</si>
  <si>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</si>
  <si>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</si>
  <si>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</si>
  <si>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</si>
  <si>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</si>
  <si>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</si>
  <si>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</si>
  <si>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</si>
  <si>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</si>
  <si>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</si>
  <si>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</si>
  <si>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</si>
  <si>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</si>
  <si>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</si>
  <si>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</si>
  <si>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</si>
  <si>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</si>
  <si>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</si>
  <si>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</si>
  <si>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</si>
  <si>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</si>
  <si>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</si>
  <si>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</si>
  <si>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</si>
  <si>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</si>
  <si>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</si>
  <si>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</si>
  <si>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</si>
  <si>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</si>
  <si>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</si>
  <si>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</si>
  <si>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</si>
  <si>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</si>
  <si>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</si>
  <si>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</si>
  <si>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</si>
  <si>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</si>
  <si>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</si>
  <si>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</si>
  <si>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</si>
  <si>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</si>
  <si>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</si>
  <si>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</si>
  <si>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</si>
  <si>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</si>
  <si>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</si>
  <si>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</si>
  <si>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</si>
  <si>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</si>
  <si>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</si>
  <si>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</si>
  <si>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</si>
  <si>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</si>
  <si>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</si>
  <si>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</si>
  <si>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</si>
  <si>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</si>
  <si>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</si>
  <si>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</si>
  <si>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</si>
  <si>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</si>
  <si>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</si>
  <si>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</si>
  <si>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</si>
  <si>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</si>
  <si>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</si>
  <si>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</si>
  <si>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</si>
  <si>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</si>
  <si>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</si>
  <si>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</si>
  <si>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</si>
  <si>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</si>
  <si>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</si>
  <si>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</si>
  <si>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</si>
  <si>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</si>
  <si>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</si>
  <si>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</si>
  <si>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</si>
  <si>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</si>
  <si>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</si>
  <si>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</si>
  <si>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</si>
  <si>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</si>
  <si>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</si>
  <si>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</si>
  <si>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</si>
  <si>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</si>
  <si>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</si>
  <si>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</si>
  <si>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</si>
  <si>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</si>
  <si>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</si>
  <si>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</si>
  <si>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</si>
  <si>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</si>
  <si>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</si>
  <si>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</si>
  <si>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</si>
  <si>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</si>
  <si>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</si>
  <si>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</si>
  <si>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</si>
  <si>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</si>
  <si>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</si>
  <si>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</si>
  <si>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</si>
  <si>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</si>
  <si>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</si>
  <si>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</si>
  <si>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</si>
  <si>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</si>
  <si>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</si>
  <si>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</si>
  <si>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</si>
  <si>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</si>
  <si>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</si>
  <si>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</si>
  <si>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</si>
  <si>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</si>
  <si>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</si>
  <si>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</si>
  <si>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</si>
  <si>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</si>
  <si>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</si>
  <si>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</si>
  <si>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</si>
  <si>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</si>
  <si>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</si>
  <si>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</si>
  <si>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</si>
  <si>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</si>
  <si>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</si>
  <si>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</si>
  <si>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</si>
  <si>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</si>
  <si>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</si>
  <si>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</si>
  <si>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</si>
  <si>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</si>
  <si>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</si>
  <si>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</si>
  <si>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</si>
  <si>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</si>
  <si>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</si>
  <si>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</si>
  <si>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</si>
  <si>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</si>
  <si>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</si>
  <si>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</si>
  <si>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</si>
  <si>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</si>
  <si>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</si>
  <si>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</si>
  <si>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</si>
  <si>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</si>
  <si>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</si>
  <si>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</si>
  <si>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</si>
  <si>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</si>
  <si>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</si>
  <si>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</si>
  <si>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</si>
  <si>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</si>
  <si>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</si>
  <si>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</si>
  <si>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</si>
  <si>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</si>
  <si>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</si>
  <si>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</si>
  <si>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</si>
  <si>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</si>
  <si>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</si>
  <si>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</si>
  <si>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</si>
  <si>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</si>
  <si>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</si>
  <si>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</si>
  <si>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</si>
  <si>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</si>
  <si>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</si>
  <si>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</si>
  <si>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</si>
  <si>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</si>
  <si>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</si>
  <si>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</si>
  <si>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</si>
  <si>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</si>
  <si>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</si>
  <si>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</si>
  <si>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</si>
  <si>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</si>
  <si>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</si>
  <si>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</si>
  <si>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</si>
  <si>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</si>
  <si>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</si>
  <si>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</si>
  <si>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</si>
  <si>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</si>
  <si>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</si>
  <si>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</si>
  <si>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</si>
  <si>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</si>
  <si>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</si>
  <si>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</si>
  <si>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</si>
  <si>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</si>
  <si>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</si>
  <si>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</si>
  <si>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</si>
  <si>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</si>
  <si>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</si>
  <si>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</si>
  <si>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</si>
  <si>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</si>
  <si>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</si>
  <si>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</si>
  <si>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</si>
  <si>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</si>
  <si>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</si>
  <si>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</si>
  <si>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</si>
  <si>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</si>
  <si>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</si>
  <si>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</si>
  <si>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</si>
  <si>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</si>
  <si>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</si>
  <si>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</si>
  <si>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</si>
  <si>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</si>
  <si>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</si>
  <si>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</si>
  <si>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</si>
  <si>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</si>
  <si>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</si>
  <si>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</si>
  <si>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</si>
  <si>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</si>
  <si>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</si>
  <si>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</si>
  <si>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</si>
  <si>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</si>
  <si>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</si>
  <si>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</si>
  <si>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</si>
  <si>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</si>
  <si>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</si>
  <si>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</si>
  <si>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</si>
  <si>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</si>
  <si>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</si>
  <si>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</si>
  <si>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</si>
  <si>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</si>
  <si>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</si>
  <si>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</si>
  <si>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</si>
  <si>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</si>
  <si>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</si>
  <si>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</si>
  <si>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</si>
  <si>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</si>
  <si>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</si>
  <si>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</si>
  <si>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</si>
  <si>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</si>
  <si>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</si>
  <si>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</si>
  <si>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</si>
  <si>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</si>
  <si>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</si>
  <si>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</si>
  <si>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</si>
  <si>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</si>
  <si>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</si>
  <si>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</si>
  <si>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</si>
  <si>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</si>
  <si>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</si>
  <si>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</si>
  <si>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</si>
  <si>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</si>
  <si>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</si>
  <si>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</si>
  <si>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</si>
  <si>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</si>
  <si>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</si>
  <si>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</si>
  <si>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</si>
  <si>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</si>
  <si>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</si>
  <si>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</si>
  <si>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</si>
  <si>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</si>
  <si>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</si>
  <si>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</si>
  <si>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</si>
  <si>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</si>
  <si>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</si>
  <si>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</si>
  <si>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</si>
  <si>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</si>
  <si>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</si>
  <si>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</si>
  <si>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</si>
  <si>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</si>
  <si>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</si>
  <si>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</si>
  <si>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</si>
  <si>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</si>
  <si>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</si>
  <si>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</si>
  <si>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</si>
  <si>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</si>
  <si>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</si>
  <si>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</si>
  <si>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</si>
  <si>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</si>
  <si>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</si>
  <si>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</si>
  <si>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</si>
  <si>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</si>
  <si>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</si>
  <si>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</si>
  <si>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</si>
  <si>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</si>
  <si>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</si>
  <si>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</si>
  <si>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</si>
  <si>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</si>
  <si>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</si>
  <si>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</si>
  <si>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</si>
  <si>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</si>
  <si>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</si>
  <si>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</si>
  <si>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</si>
  <si>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</si>
  <si>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</si>
  <si>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</si>
  <si>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</si>
  <si>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</si>
  <si>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</si>
  <si>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</si>
  <si>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</si>
  <si>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</si>
  <si>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</si>
  <si>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</si>
  <si>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</si>
  <si>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</si>
  <si>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</si>
  <si>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</si>
  <si>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</si>
  <si>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</si>
  <si>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</si>
  <si>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</si>
  <si>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</si>
  <si>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</si>
  <si>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</si>
  <si>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</si>
  <si>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</si>
  <si>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</si>
  <si>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</si>
  <si>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</si>
  <si>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</si>
  <si>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</si>
  <si>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</si>
  <si>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</si>
  <si>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</si>
  <si>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</si>
  <si>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</si>
  <si>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</si>
  <si>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</si>
  <si>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</si>
  <si>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</si>
  <si>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</si>
  <si>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</si>
  <si>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</si>
  <si>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</si>
  <si>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</si>
  <si>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</si>
  <si>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</si>
  <si>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</si>
  <si>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</si>
  <si>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</si>
  <si>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</si>
  <si>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</si>
  <si>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</si>
  <si>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</si>
  <si>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</si>
  <si>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</si>
  <si>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</si>
  <si>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</si>
  <si>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</si>
  <si>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</si>
  <si>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</si>
  <si>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</si>
  <si>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</si>
  <si>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</si>
  <si>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</si>
  <si>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</si>
  <si>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</si>
  <si>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</si>
  <si>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</si>
  <si>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</si>
  <si>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</si>
  <si>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</si>
  <si>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</si>
  <si>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</si>
  <si>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</si>
  <si>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</si>
  <si>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</si>
  <si>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</si>
  <si>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</si>
  <si>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</si>
  <si>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</si>
  <si>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</si>
  <si>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</si>
  <si>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</si>
  <si>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</si>
  <si>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</si>
  <si>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</si>
  <si>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</si>
  <si>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</si>
  <si>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</si>
  <si>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</si>
  <si>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</si>
  <si>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</si>
  <si>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</si>
  <si>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</si>
  <si>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</si>
  <si>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</si>
  <si>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</si>
  <si>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</si>
  <si>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</si>
  <si>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</si>
  <si>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</si>
  <si>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</si>
  <si>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</si>
  <si>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</si>
  <si>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</si>
  <si>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</si>
  <si>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</si>
  <si>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</si>
  <si>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</si>
  <si>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</si>
  <si>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</si>
  <si>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</si>
  <si>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</si>
  <si>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</si>
  <si>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</si>
  <si>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</si>
  <si>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</si>
  <si>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</si>
  <si>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</si>
  <si>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</si>
  <si>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</si>
  <si>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</si>
  <si>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</si>
  <si>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</si>
  <si>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</si>
  <si>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</si>
  <si>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</si>
  <si>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</si>
  <si>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</si>
  <si>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</si>
  <si>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</si>
  <si>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</si>
  <si>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</si>
  <si>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</si>
  <si>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</si>
  <si>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</si>
  <si>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</si>
  <si>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</si>
  <si>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</si>
  <si>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</si>
  <si>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</si>
  <si>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</si>
  <si>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</si>
  <si>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</si>
  <si>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</si>
  <si>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</si>
  <si>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</si>
  <si>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</si>
  <si>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</si>
  <si>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</si>
  <si>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</si>
  <si>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</si>
  <si>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</si>
  <si>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</si>
  <si>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</si>
  <si>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</si>
  <si>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</si>
  <si>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</si>
  <si>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</si>
  <si>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</si>
  <si>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</si>
  <si>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</si>
  <si>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</si>
  <si>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</si>
  <si>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</si>
  <si>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</si>
  <si>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</si>
  <si>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</si>
  <si>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</si>
  <si>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</si>
  <si>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</si>
  <si>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</si>
  <si>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</si>
  <si>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</si>
  <si>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</si>
  <si>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</si>
  <si>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</si>
  <si>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</si>
  <si>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</si>
  <si>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</si>
  <si>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</si>
  <si>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</si>
  <si>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</si>
  <si>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</si>
  <si>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</si>
  <si>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</si>
  <si>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</si>
  <si>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</si>
  <si>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</si>
  <si>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</si>
  <si>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</si>
  <si>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</si>
  <si>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</si>
  <si>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</si>
  <si>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</si>
  <si>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</si>
  <si>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</si>
  <si>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</si>
  <si>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</si>
  <si>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</si>
  <si>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</si>
  <si>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</si>
  <si>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</si>
  <si>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</si>
  <si>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</si>
  <si>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</si>
  <si>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</si>
  <si>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</si>
  <si>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</si>
  <si>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</si>
  <si>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</si>
  <si>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</si>
  <si>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</si>
  <si>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</si>
  <si>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</si>
  <si>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</si>
  <si>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</si>
  <si>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</si>
  <si>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</si>
  <si>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</si>
  <si>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</si>
  <si>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</si>
  <si>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</si>
  <si>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</si>
  <si>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</si>
  <si>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</si>
  <si>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</si>
  <si>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</si>
  <si>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</si>
  <si>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</si>
  <si>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</si>
  <si>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</si>
  <si>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</si>
  <si>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</si>
  <si>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</si>
  <si>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</si>
  <si>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</si>
  <si>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</si>
  <si>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</si>
  <si>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</si>
  <si>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</si>
  <si>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</si>
  <si>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</si>
  <si>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</si>
  <si>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</si>
  <si>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</si>
  <si>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</si>
  <si>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</si>
  <si>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</si>
  <si>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</si>
  <si>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</si>
  <si>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</si>
  <si>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</si>
  <si>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</si>
  <si>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</si>
  <si>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</si>
  <si>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</si>
  <si>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</si>
  <si>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</si>
  <si>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</si>
  <si>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</si>
  <si>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</si>
  <si>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</si>
  <si>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</si>
  <si>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</si>
  <si>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</si>
  <si>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</si>
  <si>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</si>
  <si>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</si>
  <si>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</si>
  <si>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</si>
  <si>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</si>
  <si>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</si>
  <si>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</si>
  <si>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</si>
  <si>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</si>
  <si>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</si>
  <si>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</si>
  <si>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</si>
  <si>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</si>
  <si>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</si>
  <si>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</si>
  <si>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</si>
  <si>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</si>
  <si>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</si>
  <si>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</si>
  <si>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</si>
  <si>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</si>
  <si>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</si>
  <si>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</si>
  <si>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</si>
  <si>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</si>
  <si>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</si>
  <si>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</si>
  <si>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</si>
  <si>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</si>
  <si>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</si>
  <si>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</si>
  <si>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</si>
  <si>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</si>
  <si>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</si>
  <si>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</si>
  <si>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</si>
  <si>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</si>
  <si>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</si>
  <si>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</si>
  <si>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</si>
  <si>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</si>
  <si>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</si>
  <si>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</si>
  <si>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</si>
  <si>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</si>
  <si>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</si>
  <si>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</si>
  <si>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</si>
  <si>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</si>
  <si>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</si>
  <si>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</si>
  <si>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</si>
  <si>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</si>
  <si>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</si>
  <si>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</si>
  <si>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</si>
  <si>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</si>
  <si>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</si>
  <si>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</si>
  <si>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</si>
  <si>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</si>
  <si>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</si>
  <si>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</si>
  <si>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</si>
  <si>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</si>
  <si>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</si>
  <si>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</si>
  <si>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</si>
  <si>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</si>
  <si>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</si>
  <si>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</si>
  <si>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</si>
  <si>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</si>
  <si>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</si>
  <si>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</si>
  <si>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</si>
  <si>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</si>
  <si>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</si>
  <si>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</si>
  <si>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</si>
  <si>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</si>
  <si>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</si>
  <si>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</si>
  <si>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</si>
  <si>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</si>
  <si>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</si>
  <si>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</si>
  <si>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</si>
  <si>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</si>
  <si>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</si>
  <si>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</si>
  <si>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</si>
  <si>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</si>
  <si>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</si>
  <si>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</si>
  <si>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</si>
  <si>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</si>
  <si>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</si>
  <si>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</si>
  <si>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</si>
  <si>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</si>
  <si>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</si>
  <si>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</si>
  <si>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</si>
  <si>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</si>
  <si>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</si>
  <si>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</si>
  <si>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</si>
  <si>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</si>
  <si>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</si>
  <si>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</si>
  <si>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</si>
  <si>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</si>
  <si>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</si>
  <si>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</si>
  <si>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</si>
  <si>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</si>
  <si>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</si>
  <si>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</si>
  <si>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</si>
  <si>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</si>
  <si>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</si>
  <si>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</si>
  <si>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</si>
  <si>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</si>
  <si>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</si>
  <si>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</si>
  <si>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</si>
  <si>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</si>
  <si>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</si>
  <si>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</si>
  <si>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</si>
  <si>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</si>
  <si>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</si>
  <si>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</si>
  <si>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</si>
  <si>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</si>
  <si>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</si>
  <si>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</si>
  <si>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</si>
  <si>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</si>
  <si>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</si>
  <si>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</si>
  <si>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</si>
  <si>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</si>
  <si>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</si>
  <si>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</si>
  <si>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</si>
  <si>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</si>
  <si>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</si>
  <si>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</si>
  <si>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</si>
  <si>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</si>
  <si>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</si>
  <si>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</si>
  <si>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</si>
  <si>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</si>
  <si>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</si>
  <si>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</si>
  <si>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</si>
  <si>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</si>
  <si>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</si>
  <si>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</si>
  <si>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</si>
  <si>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</si>
  <si>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</si>
  <si>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</si>
  <si>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</si>
  <si>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</si>
  <si>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</si>
  <si>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</si>
  <si>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</si>
  <si>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</si>
  <si>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</si>
  <si>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</si>
  <si>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</si>
  <si>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</si>
  <si>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</si>
  <si>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</si>
  <si>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</si>
  <si>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</si>
  <si>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</si>
  <si>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</si>
  <si>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</si>
  <si>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</si>
  <si>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</si>
  <si>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</si>
  <si>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</si>
  <si>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</si>
  <si>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</si>
  <si>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</si>
  <si>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</si>
  <si>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</si>
  <si>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</si>
  <si>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</si>
  <si>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</si>
  <si>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</si>
  <si>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</si>
  <si>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</si>
  <si>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</si>
  <si>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</si>
  <si>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</si>
  <si>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</si>
  <si>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</si>
  <si>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</si>
  <si>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</si>
  <si>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</si>
  <si>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</si>
  <si>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</si>
  <si>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</si>
  <si>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</si>
  <si>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</si>
  <si>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</si>
  <si>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</si>
  <si>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</si>
  <si>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</si>
  <si>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</si>
  <si>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</si>
  <si>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</si>
  <si>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</si>
  <si>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</si>
  <si>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</si>
  <si>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</si>
  <si>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</si>
  <si>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</si>
  <si>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</si>
  <si>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</si>
  <si>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</si>
  <si>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</si>
  <si>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</si>
  <si>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</si>
  <si>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</si>
  <si>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</si>
  <si>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</si>
  <si>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</si>
  <si>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</si>
  <si>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</si>
  <si>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</si>
  <si>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</si>
  <si>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</si>
  <si>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</si>
  <si>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</si>
  <si>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</si>
  <si>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</si>
  <si>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</si>
  <si>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</si>
  <si>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</si>
  <si>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</si>
  <si>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</si>
  <si>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</si>
  <si>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</si>
  <si>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</si>
  <si>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</si>
  <si>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</si>
  <si>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</si>
  <si>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</si>
  <si>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</si>
  <si>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</si>
  <si>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</si>
  <si>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</si>
  <si>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</si>
  <si>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</si>
  <si>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</si>
  <si>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</si>
  <si>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</si>
  <si>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</si>
  <si>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</si>
  <si>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</si>
  <si>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</si>
  <si>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</si>
  <si>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</si>
  <si>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</si>
  <si>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</si>
  <si>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</si>
  <si>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</si>
  <si>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</si>
  <si>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</si>
  <si>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</si>
  <si>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</si>
  <si>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</si>
  <si>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</si>
  <si>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</si>
  <si>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</si>
  <si>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</si>
  <si>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</si>
  <si>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</si>
  <si>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</si>
  <si>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</si>
  <si>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</si>
  <si>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</si>
  <si>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</si>
  <si>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</si>
  <si>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</si>
  <si>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</si>
  <si>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</si>
  <si>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</si>
  <si>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</si>
  <si>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</si>
  <si>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</si>
  <si>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</si>
  <si>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</si>
  <si>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</si>
  <si>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</si>
  <si>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</si>
  <si>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</si>
  <si>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</si>
  <si>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</si>
  <si>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</si>
  <si>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</si>
  <si>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</si>
  <si>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</si>
  <si>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</si>
  <si>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</si>
  <si>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</si>
  <si>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</si>
  <si>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</si>
  <si>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</si>
  <si>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</si>
  <si>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</si>
  <si>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</si>
  <si>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</si>
  <si>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</si>
  <si>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</si>
  <si>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</si>
  <si>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</si>
  <si>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</si>
  <si>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</si>
  <si>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</si>
  <si>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</si>
  <si>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</si>
  <si>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</si>
  <si>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</si>
  <si>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</si>
  <si>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</si>
  <si>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</si>
  <si>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</si>
  <si>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</si>
  <si>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</si>
  <si>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</si>
  <si>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</si>
  <si>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</si>
  <si>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</si>
  <si>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</si>
  <si>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</si>
  <si>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</si>
  <si>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</si>
  <si>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</si>
  <si>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</si>
  <si>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</si>
  <si>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</si>
  <si>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</si>
  <si>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</si>
  <si>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</si>
  <si>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</si>
  <si>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</si>
  <si>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</si>
  <si>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</si>
  <si>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</si>
  <si>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</si>
  <si>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</si>
  <si>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</si>
  <si>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</si>
  <si>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</si>
  <si>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</si>
  <si>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</si>
  <si>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</si>
  <si>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</si>
  <si>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</si>
  <si>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</si>
  <si>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</si>
  <si>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</si>
  <si>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</si>
  <si>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</si>
  <si>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</si>
  <si>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</si>
  <si>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</si>
  <si>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</si>
  <si>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</si>
  <si>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</si>
  <si>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</si>
  <si>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</si>
  <si>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</si>
  <si>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</si>
  <si>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</si>
  <si>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</si>
  <si>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</si>
  <si>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</si>
  <si>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</si>
  <si>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</si>
  <si>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</si>
  <si>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</si>
  <si>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</si>
  <si>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</si>
  <si>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</si>
  <si>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</si>
  <si>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</si>
  <si>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</si>
  <si>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</si>
  <si>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</si>
  <si>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</si>
  <si>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</si>
  <si>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</si>
  <si>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</si>
  <si>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</si>
  <si>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</si>
  <si>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</si>
  <si>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</si>
  <si>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</si>
  <si>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</si>
  <si>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</si>
  <si>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</si>
  <si>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</si>
  <si>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</si>
  <si>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</si>
  <si>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</si>
  <si>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</si>
  <si>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</si>
  <si>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</si>
  <si>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</si>
  <si>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</si>
  <si>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</si>
  <si>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</si>
  <si>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</si>
  <si>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</si>
  <si>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</si>
  <si>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</si>
  <si>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</si>
  <si>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</si>
  <si>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</si>
  <si>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</si>
  <si>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</si>
  <si>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</si>
  <si>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</si>
  <si>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</si>
  <si>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</si>
  <si>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</si>
  <si>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</si>
  <si>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</si>
  <si>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</si>
  <si>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</si>
  <si>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</si>
  <si>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</si>
  <si>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</si>
  <si>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</si>
  <si>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</si>
  <si>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</si>
  <si>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</si>
  <si>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</si>
  <si>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</si>
  <si>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</si>
  <si>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</si>
  <si>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</si>
  <si>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</si>
  <si>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</si>
  <si>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</si>
  <si>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</si>
  <si>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</si>
  <si>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</si>
  <si>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</si>
  <si>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</si>
  <si>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</si>
  <si>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</si>
  <si>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</si>
  <si>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</si>
  <si>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</si>
  <si>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</si>
  <si>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</si>
  <si>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</si>
  <si>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</si>
  <si>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</si>
  <si>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</si>
  <si>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</si>
  <si>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</si>
  <si>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</si>
  <si>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</si>
  <si>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</si>
  <si>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</si>
  <si>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</si>
  <si>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</si>
  <si>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</si>
  <si>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</si>
  <si>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</si>
  <si>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</si>
  <si>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</si>
  <si>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</si>
  <si>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</si>
  <si>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</si>
  <si>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</si>
  <si>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</si>
  <si>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</si>
  <si>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</si>
  <si>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</si>
  <si>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</si>
  <si>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</si>
  <si>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</si>
  <si>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</si>
  <si>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</si>
  <si>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</si>
  <si>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</si>
  <si>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</si>
  <si>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</si>
  <si>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</si>
  <si>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</si>
  <si>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</si>
  <si>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</si>
  <si>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</si>
  <si>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</si>
  <si>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</si>
  <si>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</si>
  <si>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</si>
  <si>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</si>
  <si>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</si>
  <si>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</si>
  <si>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</si>
  <si>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</si>
  <si>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</si>
  <si>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</si>
  <si>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</si>
  <si>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</si>
  <si>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</si>
  <si>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</si>
  <si>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</si>
  <si>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</si>
  <si>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</si>
  <si>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</si>
  <si>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</si>
  <si>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</si>
  <si>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</si>
  <si>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</si>
  <si>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</si>
  <si>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</si>
  <si>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</si>
  <si>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</si>
  <si>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</si>
  <si>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</si>
  <si>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</si>
  <si>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</si>
  <si>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</si>
  <si>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</si>
  <si>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</si>
  <si>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</si>
  <si>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</si>
  <si>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</si>
  <si>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</si>
  <si>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</si>
  <si>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</si>
  <si>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</si>
  <si>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</si>
  <si>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</si>
  <si>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</si>
  <si>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</si>
  <si>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</si>
  <si>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</si>
  <si>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</si>
  <si>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</si>
  <si>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</si>
  <si>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</si>
  <si>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</si>
  <si>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</si>
  <si>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</si>
  <si>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</si>
  <si>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</si>
  <si>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</si>
  <si>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</si>
  <si>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</si>
  <si>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</si>
  <si>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</si>
  <si>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</si>
  <si>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</si>
  <si>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</si>
  <si>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</si>
  <si>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</si>
  <si>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</si>
  <si>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</si>
  <si>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</si>
  <si>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</si>
  <si>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</si>
  <si>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</si>
  <si>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</si>
  <si>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</si>
  <si>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</si>
  <si>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</si>
  <si>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</si>
  <si>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</si>
  <si>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</si>
  <si>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</si>
  <si>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</si>
  <si>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</si>
  <si>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</si>
  <si>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</si>
  <si>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</si>
  <si>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</si>
  <si>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</si>
  <si>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</si>
  <si>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</si>
  <si>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</si>
  <si>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</si>
  <si>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</si>
  <si>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</si>
  <si>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</si>
  <si>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</si>
  <si>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</si>
  <si>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</si>
  <si>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</si>
  <si>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</si>
  <si>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</si>
  <si>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</si>
  <si>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</si>
  <si>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</si>
  <si>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</si>
  <si>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</si>
  <si>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</si>
  <si>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</si>
  <si>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</si>
  <si>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</si>
  <si>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</si>
  <si>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</si>
  <si>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</si>
  <si>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</si>
  <si>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</si>
  <si>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</si>
  <si>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</si>
  <si>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</si>
  <si>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</si>
  <si>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</si>
  <si>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</si>
  <si>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</si>
  <si>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</si>
  <si>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</si>
  <si>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</si>
  <si>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</si>
  <si>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</si>
  <si>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</si>
  <si>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</si>
  <si>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</si>
  <si>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</si>
  <si>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</si>
  <si>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</si>
  <si>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</si>
  <si>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</si>
  <si>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</si>
  <si>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</si>
  <si>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</si>
  <si>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</si>
  <si>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</si>
  <si>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</si>
  <si>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</si>
  <si>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</si>
  <si>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</si>
  <si>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</si>
  <si>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</si>
  <si>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</si>
  <si>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</si>
  <si>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</si>
  <si>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</si>
  <si>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</si>
  <si>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</si>
  <si>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</si>
  <si>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</si>
  <si>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</si>
  <si>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</si>
  <si>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</si>
  <si>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</si>
  <si>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</si>
  <si>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</si>
  <si>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</si>
  <si>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</si>
  <si>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</si>
  <si>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</si>
  <si>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</si>
  <si>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</si>
  <si>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</si>
  <si>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</si>
  <si>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</si>
  <si>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</si>
  <si>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</si>
  <si>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</si>
  <si>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</si>
  <si>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</si>
  <si>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</si>
  <si>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</si>
  <si>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</si>
  <si>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</si>
  <si>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</si>
  <si>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</si>
  <si>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</si>
  <si>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</si>
  <si>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</si>
  <si>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</si>
  <si>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</si>
  <si>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</si>
  <si>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</si>
  <si>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</si>
  <si>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</si>
  <si>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</si>
  <si>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</si>
  <si>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</si>
  <si>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</si>
  <si>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</si>
  <si>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</si>
  <si>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</si>
  <si>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</si>
  <si>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</si>
  <si>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</si>
  <si>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</si>
  <si>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</si>
  <si>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</si>
  <si>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</si>
  <si>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</si>
  <si>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</si>
  <si>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</si>
  <si>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</si>
  <si>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</si>
  <si>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</si>
  <si>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</si>
  <si>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</si>
  <si>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</si>
  <si>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</si>
  <si>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</si>
  <si>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</si>
  <si>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</si>
  <si>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</si>
  <si>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</si>
  <si>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</si>
  <si>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</si>
  <si>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</si>
  <si>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</si>
  <si>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</si>
  <si>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</si>
  <si>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</si>
  <si>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</si>
  <si>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</si>
  <si>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</si>
  <si>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</si>
  <si>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</si>
  <si>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</si>
  <si>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</si>
  <si>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</si>
  <si>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</si>
  <si>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</si>
  <si>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</si>
  <si>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</si>
  <si>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</si>
  <si>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</si>
  <si>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</si>
  <si>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</si>
  <si>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</si>
  <si>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</si>
  <si>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</si>
  <si>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</si>
  <si>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</si>
  <si>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</si>
  <si>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</si>
  <si>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</si>
  <si>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</si>
  <si>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</si>
  <si>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</si>
  <si>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</si>
  <si>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</si>
  <si>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</si>
  <si>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</si>
  <si>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</si>
  <si>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</si>
  <si>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</si>
  <si>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</si>
  <si>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</si>
  <si>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</si>
  <si>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</si>
  <si>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</si>
  <si>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</si>
  <si>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</si>
  <si>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</si>
  <si>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</si>
  <si>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</si>
  <si>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</si>
  <si>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</si>
  <si>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</si>
  <si>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</si>
  <si>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</si>
  <si>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</si>
  <si>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</si>
  <si>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</si>
  <si>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</si>
  <si>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</si>
  <si>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</si>
  <si>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</si>
  <si>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</si>
  <si>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</si>
  <si>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</si>
  <si>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</si>
  <si>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</si>
  <si>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</si>
  <si>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</si>
  <si>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</si>
  <si>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</si>
  <si>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</si>
  <si>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</si>
  <si>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</si>
  <si>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</si>
  <si>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</si>
  <si>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</si>
  <si>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</si>
  <si>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</si>
  <si>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</si>
  <si>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</si>
  <si>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</si>
  <si>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</si>
  <si>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</si>
  <si>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</si>
  <si>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</si>
  <si>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</si>
  <si>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</si>
  <si>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</si>
  <si>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</si>
  <si>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</si>
  <si>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</si>
  <si>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</si>
  <si>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</si>
  <si>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</si>
  <si>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</si>
  <si>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</si>
  <si>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</si>
  <si>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</si>
  <si>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</si>
  <si>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</si>
  <si>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</si>
  <si>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</si>
  <si>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</si>
  <si>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</si>
  <si>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</si>
  <si>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</si>
  <si>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</si>
  <si>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</si>
  <si>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</si>
  <si>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</si>
  <si>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</si>
  <si>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</si>
  <si>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</si>
  <si>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</si>
  <si>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</si>
  <si>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</si>
  <si>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</si>
  <si>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</si>
  <si>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</si>
  <si>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</si>
  <si>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</si>
  <si>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</si>
  <si>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</si>
  <si>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</si>
  <si>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</si>
  <si>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</si>
  <si>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</si>
  <si>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</si>
  <si>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</si>
  <si>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</si>
  <si>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</si>
  <si>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</si>
  <si>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</si>
  <si>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</si>
  <si>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</si>
  <si>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</si>
  <si>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</si>
  <si>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</si>
  <si>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</si>
  <si>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</si>
  <si>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</si>
  <si>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</si>
  <si>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</si>
  <si>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</si>
  <si>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</si>
  <si>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</si>
  <si>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</si>
  <si>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</si>
  <si>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</si>
  <si>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</si>
  <si>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</si>
  <si>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</si>
  <si>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</si>
  <si>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</si>
  <si>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</si>
  <si>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</si>
  <si>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</si>
  <si>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</si>
  <si>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</si>
  <si>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</si>
  <si>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</si>
  <si>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</si>
  <si>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</si>
  <si>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</si>
  <si>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</si>
  <si>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</si>
  <si>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</si>
  <si>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</si>
  <si>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</si>
  <si>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</si>
  <si>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</si>
  <si>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</si>
  <si>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</si>
  <si>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</si>
  <si>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</si>
  <si>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</si>
  <si>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</si>
  <si>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</si>
  <si>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</si>
  <si>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</si>
  <si>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</si>
  <si>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</si>
  <si>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</si>
  <si>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</si>
  <si>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</si>
  <si>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</si>
  <si>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</si>
  <si>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</si>
  <si>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</si>
  <si>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</si>
  <si>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</si>
  <si>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</si>
  <si>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</si>
  <si>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</si>
  <si>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</si>
  <si>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</si>
  <si>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</si>
  <si>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</si>
  <si>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</si>
  <si>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</si>
  <si>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</si>
  <si>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</si>
  <si>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</si>
  <si>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</si>
  <si>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</si>
  <si>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</si>
  <si>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</si>
  <si>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</si>
  <si>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</si>
  <si>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</si>
  <si>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</si>
  <si>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</si>
  <si>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</si>
  <si>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</si>
  <si>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</si>
  <si>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</si>
  <si>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</si>
  <si>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</si>
  <si>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</si>
  <si>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</si>
  <si>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</si>
  <si>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</si>
  <si>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</si>
  <si>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</si>
  <si>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</si>
  <si>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</si>
  <si>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</si>
  <si>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</si>
  <si>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</si>
  <si>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</si>
  <si>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</si>
  <si>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</si>
  <si>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</si>
  <si>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</si>
  <si>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</si>
  <si>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</si>
  <si>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</si>
  <si>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</si>
  <si>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</si>
  <si>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</si>
  <si>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</si>
  <si>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</si>
  <si>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</si>
  <si>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</si>
  <si>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</si>
  <si>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</si>
  <si>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</si>
  <si>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</si>
  <si>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</si>
  <si>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</si>
  <si>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</si>
  <si>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</si>
  <si>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</si>
  <si>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</si>
  <si>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</si>
  <si>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</si>
  <si>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</si>
  <si>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</si>
  <si>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</si>
  <si>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</si>
  <si>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</si>
  <si>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</si>
  <si>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</si>
  <si>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</si>
  <si>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</si>
  <si>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</si>
  <si>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</si>
  <si>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</si>
  <si>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</si>
  <si>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</si>
  <si>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</si>
  <si>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</si>
  <si>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</si>
  <si>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</si>
  <si>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</si>
  <si>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</si>
  <si>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</si>
  <si>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</si>
  <si>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</si>
  <si>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</si>
  <si>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</si>
  <si>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</si>
  <si>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</si>
  <si>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</si>
  <si>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</si>
  <si>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</si>
  <si>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</si>
  <si>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</si>
  <si>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</si>
  <si>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</si>
  <si>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</si>
  <si>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</si>
  <si>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</si>
  <si>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</si>
  <si>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</si>
  <si>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</si>
  <si>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</si>
  <si>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</si>
  <si>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</si>
  <si>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</si>
  <si>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</si>
  <si>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</si>
  <si>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</si>
  <si>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</si>
  <si>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</si>
  <si>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</si>
  <si>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</si>
  <si>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</si>
  <si>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</si>
  <si>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</si>
  <si>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</si>
  <si>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</si>
  <si>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</si>
  <si>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</si>
  <si>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</si>
  <si>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</si>
  <si>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</si>
  <si>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</si>
  <si>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</si>
  <si>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</si>
  <si>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</si>
  <si>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</si>
  <si>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</si>
  <si>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</si>
  <si>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</si>
  <si>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</si>
  <si>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</si>
  <si>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</si>
  <si>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</si>
  <si>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</si>
  <si>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</si>
  <si>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</si>
  <si>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</si>
  <si>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</si>
  <si>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</si>
  <si>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</si>
  <si>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</si>
  <si>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</si>
  <si>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</si>
  <si>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</si>
  <si>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</si>
  <si>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</si>
  <si>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</si>
  <si>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</si>
  <si>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</si>
  <si>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</si>
  <si>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</si>
  <si>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</si>
  <si>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</si>
  <si>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</si>
  <si>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</si>
  <si>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</si>
  <si>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</si>
  <si>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</si>
  <si>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</si>
  <si>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</si>
  <si>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</si>
  <si>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</si>
  <si>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</si>
  <si>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</si>
  <si>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</si>
  <si>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</si>
  <si>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</si>
  <si>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</si>
  <si>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</si>
  <si>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</si>
  <si>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</si>
  <si>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</si>
  <si>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</si>
  <si>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</si>
  <si>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</si>
  <si>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</si>
  <si>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</si>
  <si>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</si>
  <si>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</si>
  <si>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</si>
  <si>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</si>
  <si>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</si>
  <si>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</si>
  <si>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</si>
  <si>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</si>
  <si>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</si>
  <si>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</si>
  <si>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</si>
  <si>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</si>
  <si>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</si>
  <si>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</si>
  <si>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</si>
  <si>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</si>
  <si>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</si>
  <si>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</si>
  <si>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</si>
  <si>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</si>
  <si>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</si>
  <si>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</si>
  <si>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</si>
  <si>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</si>
  <si>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</si>
  <si>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</si>
  <si>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</si>
  <si>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</si>
  <si>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</si>
  <si>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</si>
  <si>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</si>
  <si>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</si>
  <si>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</si>
  <si>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</si>
  <si>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</si>
  <si>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</si>
  <si>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</si>
  <si>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</si>
  <si>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</si>
  <si>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</si>
  <si>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</si>
  <si>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</si>
  <si>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</si>
  <si>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</si>
  <si>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</si>
  <si>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</si>
  <si>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</si>
  <si>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</si>
  <si>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</si>
  <si>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</si>
  <si>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</si>
  <si>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</si>
  <si>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</si>
  <si>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</si>
  <si>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</si>
  <si>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</si>
  <si>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</si>
  <si>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</si>
  <si>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</si>
  <si>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</si>
  <si>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</si>
  <si>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</si>
  <si>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</si>
  <si>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</si>
  <si>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</si>
  <si>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</si>
  <si>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</si>
  <si>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</si>
  <si>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</si>
  <si>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</si>
  <si>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</si>
  <si>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</si>
  <si>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</si>
  <si>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</si>
  <si>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</si>
  <si>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</si>
  <si>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</si>
  <si>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</si>
  <si>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</si>
  <si>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</si>
  <si>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</si>
  <si>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</si>
  <si>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</si>
  <si>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</si>
  <si>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</si>
  <si>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</si>
  <si>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</si>
  <si>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</si>
  <si>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</si>
  <si>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</si>
  <si>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</si>
  <si>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</si>
  <si>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</si>
  <si>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</si>
  <si>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</si>
  <si>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</si>
  <si>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</si>
  <si>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</si>
  <si>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</si>
  <si>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</si>
  <si>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</si>
  <si>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</si>
  <si>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</si>
  <si>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</si>
  <si>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</si>
  <si>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</si>
  <si>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</si>
  <si>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</si>
  <si>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</si>
  <si>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</si>
  <si>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</si>
  <si>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</si>
  <si>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</si>
  <si>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</si>
  <si>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</si>
  <si>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</si>
  <si>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</si>
  <si>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</si>
  <si>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</si>
  <si>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</si>
  <si>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</si>
  <si>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</si>
  <si>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</si>
  <si>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</si>
  <si>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</si>
  <si>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</si>
  <si>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</si>
  <si>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</si>
  <si>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</si>
  <si>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</si>
  <si>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</si>
  <si>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</si>
  <si>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</si>
  <si>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</si>
  <si>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</si>
  <si>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</si>
  <si>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</si>
  <si>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</si>
  <si>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</si>
  <si>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</si>
  <si>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</si>
  <si>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</si>
  <si>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</si>
  <si>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</si>
  <si>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</si>
  <si>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</si>
  <si>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</si>
  <si>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</si>
  <si>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</si>
  <si>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</si>
  <si>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</si>
  <si>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</si>
  <si>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</si>
  <si>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</si>
  <si>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</si>
  <si>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</si>
  <si>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</si>
  <si>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</si>
  <si>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</si>
  <si>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</si>
  <si>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</si>
  <si>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</si>
  <si>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</si>
  <si>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</si>
  <si>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</si>
  <si>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</si>
  <si>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</si>
  <si>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</si>
  <si>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</si>
  <si>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</si>
  <si>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</si>
  <si>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</si>
  <si>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</si>
  <si>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</si>
  <si>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</si>
  <si>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</si>
  <si>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</si>
  <si>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</si>
  <si>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</si>
  <si>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</si>
  <si>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</si>
  <si>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</si>
  <si>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</si>
  <si>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</si>
  <si>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</si>
  <si>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</si>
  <si>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</si>
  <si>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</si>
  <si>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</si>
  <si>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</si>
  <si>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</si>
  <si>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</si>
  <si>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</si>
  <si>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</si>
  <si>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</si>
  <si>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</si>
  <si>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</si>
  <si>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</si>
  <si>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</si>
  <si>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</si>
  <si>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</si>
  <si>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</si>
  <si>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</si>
  <si>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</si>
  <si>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</si>
  <si>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</si>
  <si>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</si>
  <si>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</si>
  <si>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</si>
  <si>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</si>
  <si>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</si>
  <si>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</si>
  <si>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</si>
  <si>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</si>
  <si>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</si>
  <si>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</si>
  <si>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</si>
  <si>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</si>
  <si>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</si>
  <si>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</si>
  <si>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</si>
  <si>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</si>
  <si>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</si>
  <si>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</si>
  <si>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</si>
  <si>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</si>
  <si>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</si>
  <si>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</si>
  <si>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</si>
  <si>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</si>
  <si>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</si>
  <si>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</si>
  <si>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</si>
  <si>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</si>
  <si>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</si>
  <si>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</si>
  <si>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</si>
  <si>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</si>
  <si>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</si>
  <si>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</si>
  <si>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</si>
  <si>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</si>
  <si>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</si>
  <si>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</si>
  <si>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</si>
  <si>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</si>
  <si>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</si>
  <si>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</si>
  <si>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</si>
  <si>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</si>
  <si>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</si>
  <si>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</si>
  <si>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</si>
  <si>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</si>
  <si>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</si>
  <si>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</si>
  <si>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</si>
  <si>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</si>
  <si>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</si>
  <si>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</si>
  <si>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</si>
  <si>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</si>
  <si>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</si>
  <si>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</si>
  <si>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</si>
  <si>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</si>
  <si>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</si>
  <si>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</si>
  <si>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</si>
  <si>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</si>
  <si>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</si>
  <si>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</si>
  <si>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</si>
  <si>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</si>
  <si>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</si>
  <si>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</si>
  <si>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</si>
  <si>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</si>
  <si>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</si>
  <si>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</si>
  <si>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</si>
  <si>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</si>
  <si>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</si>
  <si>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</si>
  <si>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</si>
  <si>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</si>
  <si>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</si>
  <si>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</si>
  <si>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</si>
  <si>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</si>
  <si>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</si>
  <si>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</si>
  <si>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</si>
  <si>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</si>
  <si>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</si>
  <si>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</si>
  <si>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</si>
  <si>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</si>
  <si>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</si>
  <si>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</si>
  <si>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</si>
  <si>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</si>
  <si>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</si>
  <si>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</si>
  <si>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</si>
  <si>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</si>
  <si>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</si>
  <si>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</si>
  <si>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</si>
  <si>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</si>
  <si>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</si>
  <si>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</si>
  <si>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</si>
  <si>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</si>
  <si>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</si>
  <si>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</si>
  <si>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</si>
  <si>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</si>
  <si>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</si>
  <si>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</si>
  <si>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</si>
  <si>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</si>
  <si>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</si>
  <si>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</si>
  <si>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</si>
  <si>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</si>
  <si>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</si>
  <si>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</si>
  <si>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</si>
  <si>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</si>
  <si>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</si>
  <si>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</si>
  <si>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</si>
  <si>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</si>
  <si>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</si>
  <si>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</si>
  <si>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</si>
  <si>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</si>
  <si>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</si>
  <si>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</si>
  <si>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</si>
  <si>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</si>
  <si>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</si>
  <si>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</si>
  <si>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</si>
  <si>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</si>
  <si>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</si>
  <si>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</si>
  <si>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</si>
  <si>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</si>
  <si>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</si>
  <si>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</si>
  <si>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</si>
  <si>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</si>
  <si>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</si>
  <si>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</si>
  <si>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</si>
  <si>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</si>
  <si>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</si>
  <si>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</si>
  <si>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</si>
  <si>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</si>
  <si>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</si>
  <si>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</si>
  <si>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</si>
  <si>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</si>
  <si>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</si>
  <si>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</si>
  <si>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</si>
  <si>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</si>
  <si>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</si>
  <si>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</si>
  <si>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</si>
  <si>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</si>
  <si>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</si>
  <si>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</si>
  <si>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</si>
  <si>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</si>
  <si>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</si>
  <si>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</si>
  <si>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</si>
  <si>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</si>
  <si>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</si>
  <si>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</si>
  <si>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</si>
  <si>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</si>
  <si>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</si>
  <si>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</si>
  <si>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</si>
  <si>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</si>
  <si>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</si>
  <si>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</si>
  <si>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</si>
  <si>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</si>
  <si>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</si>
  <si>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</si>
  <si>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</si>
  <si>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</si>
  <si>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</si>
  <si>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</si>
  <si>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</si>
  <si>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</si>
  <si>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</si>
  <si>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</si>
  <si>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</si>
  <si>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</si>
  <si>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</si>
  <si>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</si>
  <si>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</si>
  <si>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</si>
  <si>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</si>
  <si>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</si>
  <si>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</si>
  <si>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</si>
  <si>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</si>
  <si>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</si>
  <si>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</si>
  <si>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</si>
  <si>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</si>
  <si>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</si>
  <si>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</si>
  <si>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</si>
  <si>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</si>
  <si>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</si>
  <si>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</si>
  <si>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</si>
  <si>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</si>
  <si>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</si>
  <si>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</si>
  <si>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</si>
  <si>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</si>
  <si>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</si>
  <si>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</si>
  <si>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</si>
  <si>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</si>
  <si>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</si>
  <si>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</si>
  <si>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</si>
  <si>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</si>
  <si>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</si>
  <si>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</si>
  <si>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</si>
  <si>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</si>
  <si>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</si>
  <si>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</si>
  <si>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</si>
  <si>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</si>
  <si>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</si>
  <si>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</si>
  <si>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</si>
  <si>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</si>
  <si>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</si>
  <si>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</si>
  <si>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</si>
  <si>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</si>
  <si>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</si>
  <si>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</si>
  <si>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</si>
  <si>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</si>
  <si>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</si>
  <si>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</si>
  <si>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</si>
  <si>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</si>
  <si>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</si>
  <si>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</si>
  <si>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</si>
  <si>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</si>
  <si>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</si>
  <si>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</si>
  <si>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</si>
  <si>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</si>
  <si>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</si>
  <si>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</si>
  <si>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</si>
  <si>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</si>
  <si>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</si>
  <si>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</si>
  <si>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</si>
  <si>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</si>
  <si>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</si>
  <si>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</si>
  <si>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</si>
  <si>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</si>
  <si>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</si>
  <si>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</si>
  <si>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</si>
  <si>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</si>
  <si>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</si>
  <si>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</si>
  <si>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</si>
  <si>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</si>
  <si>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</si>
  <si>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</si>
  <si>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</si>
  <si>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</si>
  <si>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</si>
  <si>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</si>
  <si>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</si>
  <si>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</si>
  <si>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</si>
  <si>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</si>
  <si>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</si>
  <si>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</si>
  <si>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</si>
  <si>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</si>
  <si>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</si>
  <si>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</si>
  <si>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</si>
  <si>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</si>
  <si>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</si>
  <si>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</si>
  <si>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</si>
  <si>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</si>
  <si>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</si>
  <si>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</si>
  <si>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</si>
  <si>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</si>
  <si>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</si>
  <si>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</si>
  <si>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</si>
  <si>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</si>
  <si>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</si>
  <si>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</si>
  <si>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</si>
  <si>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</si>
  <si>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</si>
  <si>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</si>
  <si>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</si>
  <si>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</si>
  <si>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</si>
  <si>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</si>
  <si>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</si>
  <si>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</si>
  <si>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</si>
  <si>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</si>
  <si>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</si>
  <si>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</si>
  <si>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</si>
  <si>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</si>
  <si>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</si>
  <si>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</si>
  <si>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</si>
  <si>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</si>
  <si>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</si>
  <si>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</si>
  <si>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</si>
  <si>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</si>
  <si>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</si>
  <si>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</si>
  <si>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</si>
  <si>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</si>
  <si>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</si>
  <si>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</si>
  <si>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</si>
  <si>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</si>
  <si>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</si>
  <si>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</si>
  <si>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</si>
  <si>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</si>
  <si>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</si>
  <si>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</si>
  <si>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</si>
  <si>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</si>
  <si>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</si>
  <si>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</si>
  <si>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</si>
  <si>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</si>
  <si>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</si>
  <si>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</si>
  <si>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</si>
  <si>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</si>
  <si>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</si>
  <si>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</si>
  <si>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</si>
  <si>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</si>
  <si>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</si>
  <si>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</si>
  <si>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</si>
  <si>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</si>
  <si>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</si>
  <si>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</si>
  <si>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</si>
  <si>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</si>
  <si>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</si>
  <si>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</si>
  <si>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</si>
  <si>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</si>
  <si>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</si>
  <si>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</si>
  <si>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</si>
  <si>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</si>
  <si>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</si>
  <si>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</si>
  <si>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</si>
  <si>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</si>
  <si>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</si>
  <si>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</si>
  <si>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</si>
  <si>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</si>
  <si>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</si>
  <si>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</si>
  <si>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</si>
  <si>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</si>
  <si>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</si>
  <si>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</si>
  <si>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</si>
  <si>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</si>
  <si>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</si>
  <si>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</si>
  <si>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</si>
  <si>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</si>
  <si>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</si>
  <si>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</si>
  <si>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</si>
  <si>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</si>
  <si>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</si>
  <si>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</si>
  <si>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</si>
  <si>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</si>
  <si>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</si>
  <si>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</si>
  <si>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</si>
  <si>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</si>
  <si>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</si>
  <si>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</si>
  <si>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</si>
  <si>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</si>
  <si>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</si>
  <si>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</si>
  <si>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</si>
  <si>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</si>
  <si>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</si>
  <si>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</si>
  <si>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</si>
  <si>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</si>
  <si>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</si>
  <si>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</si>
  <si>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</si>
  <si>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</si>
  <si>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</si>
  <si>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</si>
  <si>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</si>
  <si>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</si>
  <si>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</si>
  <si>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</si>
  <si>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</si>
  <si>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</si>
  <si>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</si>
  <si>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</si>
  <si>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</si>
  <si>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</si>
  <si>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</si>
  <si>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</si>
  <si>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</si>
  <si>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</si>
  <si>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</si>
  <si>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</si>
  <si>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</si>
  <si>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</si>
  <si>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</si>
  <si>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</si>
  <si>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</si>
  <si>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</si>
  <si>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</si>
  <si>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</si>
  <si>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</si>
  <si>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</si>
  <si>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</si>
  <si>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</si>
  <si>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</si>
  <si>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</si>
  <si>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</si>
  <si>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</si>
  <si>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</si>
  <si>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</si>
  <si>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</si>
  <si>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</si>
  <si>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</si>
  <si>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</si>
  <si>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</si>
  <si>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</si>
  <si>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</si>
  <si>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</si>
  <si>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</si>
  <si>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</si>
  <si>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</si>
  <si>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</si>
  <si>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</si>
  <si>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</si>
  <si>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</si>
  <si>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</si>
  <si>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</si>
  <si>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</si>
  <si>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</si>
  <si>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</si>
  <si>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</si>
  <si>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</si>
  <si>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</si>
  <si>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</si>
  <si>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</si>
  <si>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</si>
  <si>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</si>
  <si>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</si>
  <si>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</si>
  <si>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</si>
  <si>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</si>
  <si>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</si>
  <si>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</si>
  <si>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</si>
  <si>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</si>
  <si>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</si>
  <si>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</si>
  <si>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</si>
  <si>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</si>
  <si>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</si>
  <si>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</si>
  <si>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</si>
  <si>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</si>
  <si>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</si>
  <si>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</si>
  <si>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</si>
  <si>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</si>
  <si>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</si>
  <si>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</si>
  <si>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</si>
  <si>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</si>
  <si>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</si>
  <si>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</si>
  <si>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</si>
  <si>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</si>
  <si>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</si>
  <si>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</si>
  <si>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</si>
  <si>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</si>
  <si>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</si>
  <si>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</si>
  <si>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</si>
  <si>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</si>
  <si>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</si>
  <si>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</si>
  <si>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</si>
  <si>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</si>
  <si>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</si>
  <si>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</si>
  <si>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</si>
  <si>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</si>
  <si>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</si>
  <si>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</si>
  <si>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</si>
  <si>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</si>
  <si>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</si>
  <si>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</si>
  <si>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</si>
  <si>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</si>
  <si>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</si>
  <si>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</si>
  <si>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</si>
  <si>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</si>
  <si>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</si>
  <si>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</si>
  <si>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</si>
  <si>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</si>
  <si>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</si>
  <si>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</si>
  <si>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</si>
  <si>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</si>
  <si>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</si>
  <si>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</si>
  <si>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</si>
  <si>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</si>
  <si>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</si>
  <si>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</si>
  <si>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</si>
  <si>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</si>
  <si>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</si>
  <si>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</si>
  <si>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</si>
  <si>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</si>
  <si>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</si>
  <si>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</si>
  <si>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</si>
  <si>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</si>
  <si>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</si>
  <si>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</si>
  <si>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</si>
  <si>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</si>
  <si>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</si>
  <si>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</si>
  <si>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</si>
  <si>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</si>
  <si>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</si>
  <si>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</si>
  <si>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</si>
  <si>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</si>
  <si>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</si>
  <si>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</si>
  <si>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</si>
  <si>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</si>
  <si>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</si>
  <si>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</si>
  <si>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</si>
  <si>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</si>
  <si>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</si>
  <si>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</si>
  <si>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</si>
  <si>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</si>
  <si>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</si>
  <si>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</si>
  <si>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</si>
  <si>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</si>
  <si>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</si>
  <si>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</si>
  <si>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</si>
  <si>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</si>
  <si>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</si>
  <si>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</si>
  <si>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</si>
  <si>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</si>
  <si>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</si>
  <si>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</si>
  <si>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</si>
  <si>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</si>
  <si>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</si>
  <si>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</si>
  <si>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</si>
  <si>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</si>
  <si>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</si>
  <si>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</si>
  <si>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</si>
  <si>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</si>
  <si>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</si>
  <si>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</si>
  <si>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</si>
  <si>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</si>
  <si>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</si>
  <si>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</si>
  <si>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</si>
  <si>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</si>
  <si>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</si>
  <si>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</si>
  <si>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</si>
  <si>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</si>
  <si>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</si>
  <si>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</si>
  <si>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</si>
  <si>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</si>
  <si>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</si>
  <si>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</si>
  <si>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</si>
  <si>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</si>
  <si>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</si>
  <si>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</si>
  <si>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</si>
  <si>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</si>
  <si>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</si>
  <si>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</si>
  <si>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</si>
  <si>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</si>
  <si>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</si>
  <si>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</si>
  <si>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</si>
  <si>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</si>
  <si>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</si>
  <si>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</si>
  <si>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</si>
  <si>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</si>
  <si>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</si>
  <si>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</si>
  <si>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</si>
  <si>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</si>
  <si>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</si>
  <si>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</si>
  <si>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</si>
  <si>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</si>
  <si>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</si>
  <si>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</si>
  <si>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</si>
  <si>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</si>
  <si>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</si>
  <si>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</si>
  <si>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</si>
  <si>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</si>
  <si>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</si>
  <si>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</si>
  <si>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</si>
  <si>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</si>
  <si>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</si>
  <si>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</si>
  <si>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</si>
  <si>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</si>
  <si>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</si>
  <si>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</si>
  <si>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</si>
  <si>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</si>
  <si>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</si>
  <si>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</si>
  <si>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</si>
  <si>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</si>
  <si>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</si>
  <si>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</si>
  <si>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</si>
  <si>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</si>
  <si>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</si>
  <si>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</si>
  <si>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</si>
  <si>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</si>
  <si>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</si>
  <si>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</si>
  <si>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</si>
  <si>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</si>
  <si>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</si>
  <si>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</si>
  <si>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</si>
  <si>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</si>
  <si>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</si>
  <si>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</si>
  <si>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</si>
  <si>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</si>
  <si>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</si>
  <si>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</si>
  <si>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</si>
  <si>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</si>
  <si>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</si>
  <si>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</si>
  <si>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</si>
  <si>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</si>
  <si>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</si>
  <si>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</si>
  <si>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</si>
  <si>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</si>
  <si>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</si>
  <si>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</si>
  <si>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</si>
  <si>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</si>
  <si>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</si>
  <si>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</si>
  <si>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</si>
  <si>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</si>
  <si>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</si>
  <si>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</si>
  <si>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</si>
  <si>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</si>
  <si>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</si>
  <si>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</si>
  <si>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</si>
  <si>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</si>
  <si>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</si>
  <si>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</si>
  <si>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</si>
  <si>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</si>
  <si>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</si>
  <si>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</si>
  <si>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</si>
  <si>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</si>
  <si>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</si>
  <si>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</si>
  <si>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</si>
  <si>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</si>
  <si>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</si>
  <si>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</si>
  <si>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</si>
  <si>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</si>
  <si>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</si>
  <si>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</si>
  <si>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</si>
  <si>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</si>
  <si>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</si>
  <si>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</si>
  <si>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</si>
  <si>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</si>
  <si>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</si>
  <si>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</si>
  <si>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</si>
  <si>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</si>
  <si>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</si>
  <si>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</si>
  <si>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</si>
  <si>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</si>
  <si>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</si>
  <si>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</si>
  <si>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</si>
  <si>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</si>
  <si>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</si>
  <si>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</si>
  <si>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</si>
  <si>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</si>
  <si>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</si>
  <si>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</si>
  <si>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</si>
  <si>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</si>
  <si>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</si>
  <si>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</si>
  <si>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</si>
  <si>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</si>
  <si>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</si>
  <si>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</si>
  <si>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</si>
  <si>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</si>
  <si>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</si>
  <si>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</si>
  <si>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</si>
  <si>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</si>
  <si>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</si>
  <si>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</si>
  <si>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</si>
  <si>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</si>
  <si>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</si>
  <si>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</si>
  <si>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</si>
  <si>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</si>
  <si>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</si>
  <si>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</si>
  <si>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</si>
  <si>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</si>
  <si>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</si>
  <si>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</si>
  <si>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</si>
  <si>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</si>
  <si>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</si>
  <si>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</si>
  <si>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</si>
  <si>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</si>
  <si>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</si>
  <si>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</si>
  <si>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</si>
  <si>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</si>
  <si>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</si>
  <si>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</si>
  <si>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</si>
  <si>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</si>
  <si>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</si>
  <si>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</si>
  <si>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</si>
  <si>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</si>
  <si>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</si>
  <si>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</si>
  <si>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</si>
  <si>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</si>
  <si>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</si>
  <si>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</si>
  <si>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</si>
  <si>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</si>
  <si>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</si>
  <si>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</si>
  <si>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</si>
  <si>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</si>
  <si>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</si>
  <si>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</si>
  <si>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</si>
  <si>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</si>
  <si>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</si>
  <si>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</si>
  <si>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</si>
  <si>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</si>
  <si>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</si>
  <si>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</si>
  <si>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</si>
  <si>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</si>
  <si>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</si>
  <si>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</si>
  <si>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</si>
  <si>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</si>
  <si>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</si>
  <si>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</si>
  <si>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</si>
  <si>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</si>
  <si>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</si>
  <si>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</si>
  <si>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</si>
  <si>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</si>
  <si>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</si>
  <si>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</si>
  <si>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</si>
  <si>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</si>
  <si>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</si>
  <si>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</si>
  <si>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</si>
  <si>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</si>
  <si>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</si>
  <si>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</si>
  <si>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</si>
  <si>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</si>
  <si>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</si>
  <si>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</si>
  <si>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</si>
  <si>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</si>
  <si>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</si>
  <si>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</si>
  <si>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</si>
  <si>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</si>
  <si>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</si>
  <si>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</si>
  <si>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</si>
  <si>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</si>
  <si>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</si>
  <si>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</si>
  <si>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</si>
  <si>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</si>
  <si>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</si>
  <si>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</si>
  <si>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</si>
  <si>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</si>
  <si>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</si>
  <si>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</si>
  <si>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</si>
  <si>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</si>
  <si>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</si>
  <si>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</si>
  <si>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</si>
  <si>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</si>
  <si>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</si>
  <si>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</si>
  <si>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</si>
  <si>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</si>
  <si>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</si>
  <si>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</si>
  <si>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</si>
  <si>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</si>
  <si>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</si>
  <si>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</si>
  <si>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</si>
  <si>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</si>
  <si>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</si>
  <si>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</si>
  <si>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</si>
  <si>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</si>
  <si>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</si>
  <si>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</si>
  <si>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</si>
  <si>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</si>
  <si>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</si>
  <si>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</si>
  <si>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</si>
  <si>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</si>
  <si>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</si>
  <si>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</si>
  <si>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</si>
  <si>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</si>
  <si>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</si>
  <si>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</si>
  <si>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</si>
  <si>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</si>
  <si>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</si>
  <si>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</si>
  <si>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</si>
  <si>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</si>
  <si>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</si>
  <si>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</si>
  <si>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</si>
  <si>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</si>
  <si>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</si>
  <si>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</si>
  <si>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</si>
  <si>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</si>
  <si>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</si>
  <si>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</si>
  <si>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</si>
  <si>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</si>
  <si>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</si>
  <si>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</si>
  <si>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</si>
  <si>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</si>
  <si>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</si>
  <si>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</si>
  <si>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</si>
  <si>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</si>
  <si>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</si>
  <si>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</si>
  <si>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</si>
  <si>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</si>
  <si>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</si>
  <si>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</si>
  <si>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</si>
  <si>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</si>
  <si>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</si>
  <si>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</si>
  <si>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</si>
  <si>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</si>
  <si>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</si>
  <si>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</si>
  <si>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</si>
  <si>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</si>
  <si>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</si>
  <si>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</si>
  <si>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</si>
  <si>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</si>
  <si>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</si>
  <si>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</si>
  <si>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</si>
  <si>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</si>
  <si>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</si>
  <si>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</si>
  <si>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</si>
  <si>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</si>
  <si>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</si>
  <si>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</si>
  <si>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</si>
  <si>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</si>
  <si>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</si>
  <si>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</si>
  <si>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</si>
  <si>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</si>
  <si>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</si>
  <si>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</si>
  <si>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</si>
  <si>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</si>
  <si>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</si>
  <si>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</si>
  <si>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</si>
  <si>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</si>
  <si>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</si>
  <si>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</si>
  <si>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</si>
  <si>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</si>
  <si>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</si>
  <si>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</si>
  <si>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</si>
  <si>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</si>
  <si>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</si>
  <si>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</si>
  <si>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</si>
  <si>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</si>
  <si>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</si>
  <si>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</si>
  <si>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</si>
  <si>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</si>
  <si>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</si>
  <si>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</si>
  <si>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</si>
  <si>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</si>
  <si>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</si>
  <si>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</si>
  <si>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</si>
  <si>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</si>
  <si>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</si>
  <si>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</si>
  <si>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</si>
  <si>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</si>
  <si>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</si>
  <si>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</si>
  <si>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</si>
  <si>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</si>
  <si>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</si>
  <si>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</si>
  <si>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</si>
  <si>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</si>
  <si>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</si>
  <si>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</si>
  <si>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</si>
  <si>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</si>
  <si>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</si>
  <si>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</si>
  <si>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</si>
  <si>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</si>
  <si>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</si>
  <si>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</si>
  <si>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</si>
  <si>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</si>
  <si>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</si>
  <si>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</si>
  <si>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</si>
  <si>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</si>
  <si>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</si>
  <si>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</si>
  <si>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</si>
  <si>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</si>
  <si>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</si>
  <si>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</si>
  <si>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</si>
  <si>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</si>
  <si>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</si>
  <si>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</si>
  <si>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</si>
  <si>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</si>
  <si>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</si>
  <si>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</si>
  <si>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</si>
  <si>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</si>
  <si>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</si>
  <si>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</si>
  <si>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</si>
  <si>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</si>
  <si>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</si>
  <si>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</si>
  <si>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</si>
  <si>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</si>
  <si>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</si>
  <si>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</si>
  <si>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</si>
  <si>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</si>
  <si>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</si>
  <si>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</si>
  <si>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</si>
  <si>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</si>
  <si>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</si>
  <si>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</si>
  <si>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</si>
  <si>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</si>
  <si>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</si>
  <si>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</si>
  <si>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</si>
  <si>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</si>
  <si>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</si>
  <si>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</si>
  <si>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</si>
  <si>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</si>
  <si>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</si>
  <si>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</si>
  <si>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</si>
  <si>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</si>
  <si>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</si>
  <si>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</si>
  <si>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</si>
  <si>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</si>
  <si>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</si>
  <si>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</si>
  <si>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</si>
  <si>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</si>
  <si>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</si>
  <si>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</si>
  <si>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</si>
  <si>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</si>
  <si>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</si>
  <si>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</si>
  <si>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</si>
  <si>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</si>
  <si>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</si>
  <si>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</si>
  <si>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</si>
  <si>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</si>
  <si>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</si>
  <si>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</si>
  <si>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</si>
  <si>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</si>
  <si>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</si>
  <si>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</si>
  <si>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</si>
  <si>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</si>
  <si>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</si>
  <si>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</si>
  <si>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</si>
  <si>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</si>
  <si>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</si>
  <si>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</si>
  <si>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</si>
  <si>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</si>
  <si>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</si>
  <si>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</si>
  <si>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</si>
  <si>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</si>
  <si>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</si>
  <si>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</si>
  <si>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</si>
  <si>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</si>
  <si>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</si>
  <si>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</si>
  <si>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</si>
  <si>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</si>
  <si>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</si>
  <si>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</si>
  <si>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</si>
  <si>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</si>
  <si>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</si>
  <si>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</si>
  <si>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</si>
  <si>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</si>
  <si>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</si>
  <si>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</si>
  <si>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</si>
  <si>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</si>
  <si>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</si>
  <si>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</si>
  <si>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</si>
  <si>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</si>
  <si>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</si>
  <si>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</si>
  <si>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</si>
  <si>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</si>
  <si>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</si>
  <si>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</si>
  <si>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</si>
  <si>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</si>
  <si>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</si>
  <si>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</si>
  <si>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</si>
  <si>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</si>
  <si>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</si>
  <si>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</si>
  <si>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</si>
  <si>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</si>
  <si>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</si>
  <si>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</si>
  <si>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</si>
  <si>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</si>
  <si>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</si>
  <si>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</si>
  <si>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</si>
  <si>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</si>
  <si>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</si>
  <si>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</si>
  <si>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</si>
  <si>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</si>
  <si>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</si>
  <si>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</si>
  <si>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</si>
  <si>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</si>
  <si>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</si>
  <si>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</si>
  <si>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</si>
  <si>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</si>
  <si>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</si>
  <si>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</si>
  <si>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</si>
  <si>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</si>
  <si>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</si>
  <si>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</si>
  <si>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</si>
  <si>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</si>
  <si>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</si>
  <si>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</si>
  <si>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</si>
  <si>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</si>
  <si>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</si>
  <si>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</si>
  <si>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</si>
  <si>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</si>
  <si>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</si>
  <si>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</si>
  <si>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</si>
  <si>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</si>
  <si>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</si>
  <si>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</si>
  <si>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</si>
  <si>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</si>
  <si>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</si>
  <si>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</si>
  <si>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</si>
  <si>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</si>
  <si>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</si>
  <si>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</si>
  <si>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</si>
  <si>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</si>
  <si>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</si>
  <si>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</si>
  <si>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</si>
  <si>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</si>
  <si>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</si>
  <si>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</si>
  <si>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</si>
  <si>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</si>
  <si>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</si>
  <si>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</si>
  <si>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</si>
  <si>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</si>
  <si>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</si>
  <si>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</si>
  <si>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</si>
  <si>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</si>
  <si>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</si>
  <si>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</si>
  <si>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</si>
  <si>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</si>
  <si>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</si>
  <si>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</si>
  <si>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</si>
  <si>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</si>
  <si>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</si>
  <si>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</si>
  <si>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</si>
  <si>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</si>
  <si>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</si>
  <si>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</si>
  <si>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</si>
  <si>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</si>
  <si>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</si>
  <si>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</si>
  <si>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</si>
  <si>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</si>
  <si>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</si>
  <si>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</si>
  <si>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</si>
  <si>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</si>
  <si>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</si>
  <si>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</si>
  <si>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</si>
  <si>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</si>
  <si>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</si>
  <si>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</si>
  <si>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</si>
  <si>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</si>
  <si>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</si>
  <si>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</si>
  <si>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</si>
  <si>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</si>
  <si>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</si>
  <si>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</si>
  <si>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</si>
  <si>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</si>
  <si>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</si>
  <si>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</si>
  <si>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</si>
  <si>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</si>
  <si>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</si>
  <si>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</si>
  <si>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</si>
  <si>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</si>
  <si>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</si>
  <si>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</si>
  <si>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</si>
  <si>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</si>
  <si>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</si>
  <si>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</si>
  <si>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</si>
  <si>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</si>
  <si>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</si>
  <si>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</si>
  <si>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</si>
  <si>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</si>
  <si>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</si>
  <si>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</si>
  <si>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</si>
  <si>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</si>
  <si>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</si>
  <si>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</si>
  <si>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</si>
  <si>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</si>
  <si>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</si>
  <si>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</si>
  <si>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</si>
  <si>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</si>
  <si>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</si>
  <si>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</si>
  <si>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</si>
  <si>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</si>
  <si>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</si>
  <si>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</si>
  <si>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</si>
  <si>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</si>
  <si>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</si>
  <si>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</si>
  <si>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</si>
  <si>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</si>
  <si>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</si>
  <si>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</si>
  <si>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</si>
  <si>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</si>
  <si>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</si>
  <si>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</si>
  <si>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</si>
  <si>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</si>
  <si>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</si>
  <si>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</si>
  <si>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</si>
  <si>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</si>
  <si>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</si>
  <si>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</si>
  <si>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</si>
  <si>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</si>
  <si>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</si>
  <si>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</si>
  <si>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</si>
  <si>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</si>
  <si>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</si>
  <si>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</si>
  <si>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</si>
  <si>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</si>
  <si>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</si>
  <si>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</si>
  <si>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</si>
  <si>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</si>
  <si>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</si>
  <si>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</si>
  <si>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</si>
  <si>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</si>
  <si>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</si>
  <si>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</si>
  <si>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</si>
  <si>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</si>
  <si>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</si>
  <si>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</si>
  <si>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</si>
  <si>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</si>
  <si>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</si>
  <si>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</si>
  <si>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</si>
  <si>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</si>
  <si>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</si>
  <si>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</si>
  <si>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</si>
  <si>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</si>
  <si>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</si>
  <si>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</si>
  <si>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</si>
  <si>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</si>
  <si>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</si>
  <si>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</si>
  <si>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</si>
  <si>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</si>
  <si>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</si>
  <si>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</si>
  <si>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</si>
  <si>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</si>
  <si>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</si>
  <si>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</si>
  <si>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</si>
  <si>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</si>
  <si>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</si>
  <si>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</si>
  <si>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</si>
  <si>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</si>
  <si>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</si>
  <si>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</si>
  <si>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</si>
  <si>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</si>
  <si>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</si>
  <si>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</si>
  <si>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</si>
  <si>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</si>
  <si>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</si>
  <si>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</si>
  <si>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</si>
  <si>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</si>
  <si>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</si>
  <si>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</si>
  <si>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</si>
  <si>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</si>
  <si>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</si>
  <si>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</si>
  <si>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</si>
  <si>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</si>
  <si>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</si>
  <si>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</si>
  <si>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</si>
  <si>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</si>
  <si>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</si>
  <si>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</si>
  <si>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</si>
  <si>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</si>
  <si>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</si>
  <si>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</si>
  <si>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</si>
  <si>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</si>
  <si>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</si>
  <si>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</si>
  <si>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</si>
  <si>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</si>
  <si>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</si>
  <si>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</si>
  <si>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</si>
  <si>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</si>
  <si>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</si>
  <si>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</si>
  <si>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</si>
  <si>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</si>
  <si>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</si>
  <si>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</si>
  <si>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</si>
  <si>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</si>
  <si>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</si>
  <si>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</si>
  <si>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</si>
  <si>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</si>
  <si>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</si>
  <si>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</si>
  <si>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</si>
  <si>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</si>
  <si>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</si>
  <si>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</si>
  <si>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</si>
  <si>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</si>
  <si>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</si>
  <si>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</si>
  <si>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</si>
  <si>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</si>
  <si>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</si>
  <si>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</si>
  <si>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</si>
  <si>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</si>
  <si>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</si>
  <si>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</si>
  <si>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</si>
  <si>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</si>
  <si>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</si>
  <si>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</si>
  <si>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</si>
  <si>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</si>
  <si>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</si>
  <si>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</si>
  <si>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</si>
  <si>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</si>
  <si>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</si>
  <si>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</si>
  <si>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</si>
  <si>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</si>
  <si>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</si>
  <si>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</si>
  <si>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</si>
  <si>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</si>
  <si>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</si>
  <si>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</si>
  <si>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</si>
  <si>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</si>
  <si>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</si>
  <si>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</si>
  <si>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</si>
  <si>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</si>
  <si>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</si>
  <si>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</si>
  <si>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</si>
  <si>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</si>
  <si>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</si>
  <si>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</si>
  <si>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</si>
  <si>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</si>
  <si>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</si>
  <si>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</si>
  <si>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</si>
  <si>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</si>
  <si>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</si>
  <si>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</si>
  <si>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</si>
  <si>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</si>
  <si>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</si>
  <si>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</si>
  <si>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</si>
  <si>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</si>
  <si>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</si>
  <si>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</si>
  <si>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</si>
  <si>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</si>
  <si>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</si>
  <si>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</si>
  <si>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</si>
  <si>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</si>
  <si>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</si>
  <si>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</si>
  <si>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</si>
  <si>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</si>
  <si>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</si>
  <si>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</si>
  <si>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</si>
  <si>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</si>
  <si>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</si>
  <si>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</si>
  <si>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</si>
  <si>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</si>
  <si>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</si>
  <si>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</si>
  <si>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</si>
  <si>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</si>
  <si>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</si>
  <si>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</si>
  <si>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</si>
  <si>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</si>
  <si>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</si>
  <si>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</si>
  <si>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</si>
  <si>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</si>
  <si>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</si>
  <si>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</si>
  <si>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</si>
  <si>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</si>
  <si>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</si>
  <si>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</si>
  <si>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</si>
  <si>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</si>
  <si>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</si>
  <si>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</si>
  <si>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</si>
  <si>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</si>
  <si>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</si>
  <si>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</si>
  <si>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</si>
  <si>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</si>
  <si>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</si>
  <si>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</si>
  <si>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</si>
  <si>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</si>
  <si>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</si>
  <si>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</si>
  <si>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</si>
  <si>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</si>
  <si>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</si>
  <si>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</si>
  <si>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</si>
  <si>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</si>
  <si>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</si>
  <si>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</si>
  <si>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</si>
  <si>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</si>
  <si>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</si>
  <si>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</si>
  <si>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</si>
  <si>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</si>
  <si>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</si>
  <si>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</si>
  <si>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</si>
  <si>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</si>
  <si>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</si>
  <si>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</si>
  <si>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</si>
  <si>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</si>
  <si>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</si>
  <si>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</si>
  <si>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</si>
  <si>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</si>
  <si>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</si>
  <si>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</si>
  <si>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</si>
  <si>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</si>
  <si>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</si>
  <si>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</si>
  <si>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</si>
  <si>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</si>
  <si>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</si>
  <si>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</si>
  <si>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</si>
  <si>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</si>
  <si>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</si>
  <si>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</si>
  <si>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</si>
  <si>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</si>
  <si>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</si>
  <si>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</si>
  <si>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</si>
  <si>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</si>
  <si>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</si>
  <si>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</si>
  <si>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</si>
  <si>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</si>
  <si>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</si>
  <si>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</si>
  <si>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</si>
  <si>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</si>
  <si>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</si>
  <si>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</si>
  <si>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</si>
  <si>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</si>
  <si>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</si>
  <si>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</si>
  <si>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</si>
  <si>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</si>
  <si>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</si>
  <si>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</si>
  <si>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</si>
  <si>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</si>
  <si>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</si>
  <si>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</si>
  <si>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</si>
  <si>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</si>
  <si>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</si>
  <si>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</si>
  <si>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</si>
  <si>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</si>
  <si>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</si>
  <si>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</si>
  <si>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</si>
  <si>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</si>
  <si>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</si>
  <si>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</si>
  <si>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</si>
  <si>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</si>
  <si>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</si>
  <si>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</si>
  <si>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</si>
  <si>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</si>
  <si>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</si>
  <si>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</si>
  <si>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</si>
  <si>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</si>
  <si>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</si>
  <si>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</si>
  <si>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</si>
  <si>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</si>
  <si>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</si>
  <si>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</si>
  <si>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</si>
  <si>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</si>
  <si>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</si>
  <si>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</si>
  <si>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</si>
  <si>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</si>
  <si>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</si>
  <si>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</si>
  <si>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</si>
  <si>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</si>
  <si>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</si>
  <si>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</si>
  <si>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</si>
  <si>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</si>
  <si>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</si>
  <si>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</si>
  <si>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</si>
  <si>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</si>
  <si>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</si>
  <si>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</si>
  <si>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</si>
  <si>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</si>
  <si>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</si>
  <si>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</si>
  <si>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</si>
  <si>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</si>
  <si>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</si>
  <si>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</si>
  <si>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</si>
  <si>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</si>
  <si>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</si>
  <si>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</si>
  <si>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</si>
  <si>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</si>
  <si>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</si>
  <si>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</si>
  <si>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</si>
  <si>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</si>
  <si>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</si>
  <si>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</si>
  <si>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</si>
  <si>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</si>
  <si>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</si>
  <si>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</si>
  <si>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</si>
  <si>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</si>
  <si>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</si>
  <si>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</si>
  <si>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</si>
  <si>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</si>
  <si>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</si>
  <si>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</si>
  <si>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</si>
  <si>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</si>
  <si>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</si>
  <si>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</si>
  <si>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</si>
  <si>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</si>
  <si>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</si>
  <si>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</si>
  <si>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</si>
  <si>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</si>
  <si>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</si>
  <si>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</si>
  <si>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</si>
  <si>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</si>
  <si>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</si>
  <si>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</si>
  <si>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</si>
  <si>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</si>
  <si>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</si>
  <si>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</si>
  <si>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</si>
  <si>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</si>
  <si>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</si>
  <si>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</si>
  <si>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</si>
  <si>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</si>
  <si>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</si>
  <si>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</si>
  <si>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</si>
  <si>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</si>
  <si>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</si>
  <si>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</si>
  <si>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</si>
  <si>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</si>
  <si>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</si>
  <si>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</si>
  <si>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</si>
  <si>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</si>
  <si>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</si>
  <si>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</si>
  <si>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</si>
  <si>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</si>
  <si>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</si>
  <si>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</si>
  <si>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</si>
  <si>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</si>
  <si>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</si>
  <si>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</si>
  <si>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</si>
  <si>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</si>
  <si>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</si>
  <si>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</si>
  <si>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</si>
  <si>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</si>
  <si>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</si>
  <si>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</si>
  <si>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</si>
  <si>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</si>
  <si>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</si>
  <si>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</si>
  <si>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</si>
  <si>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</si>
  <si>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</si>
  <si>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</si>
  <si>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</si>
  <si>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</si>
  <si>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</si>
  <si>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</si>
  <si>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</si>
  <si>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</si>
  <si>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</si>
  <si>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</si>
  <si>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</si>
  <si>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</si>
  <si>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</si>
  <si>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</si>
  <si>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</si>
  <si>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</si>
  <si>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</si>
  <si>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</si>
  <si>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</si>
  <si>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</si>
  <si>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</si>
  <si>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</si>
  <si>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</si>
  <si>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</si>
  <si>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</si>
  <si>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</si>
  <si>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</si>
  <si>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</si>
  <si>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</si>
  <si>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</si>
  <si>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</si>
  <si>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</si>
  <si>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</si>
  <si>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</si>
  <si>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</si>
  <si>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</si>
  <si>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</si>
  <si>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</si>
  <si>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</si>
  <si>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</si>
  <si>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</si>
  <si>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</si>
  <si>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</si>
  <si>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</si>
  <si>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</si>
  <si>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</si>
  <si>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</si>
  <si>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</si>
  <si>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</si>
  <si>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</si>
  <si>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</si>
  <si>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</si>
  <si>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</si>
  <si>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</si>
  <si>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</si>
  <si>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</si>
  <si>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</si>
  <si>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</si>
  <si>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</si>
  <si>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</si>
  <si>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</si>
  <si>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</si>
  <si>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</si>
  <si>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</si>
  <si>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</si>
  <si>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</si>
  <si>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</si>
  <si>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</si>
  <si>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</si>
  <si>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</si>
  <si>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</si>
  <si>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</si>
  <si>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</si>
  <si>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</si>
  <si>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</si>
  <si>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</si>
  <si>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</si>
  <si>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</si>
  <si>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</si>
  <si>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</si>
  <si>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</si>
  <si>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</si>
  <si>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</si>
  <si>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</si>
  <si>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</si>
  <si>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</si>
  <si>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</si>
  <si>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</si>
  <si>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</si>
  <si>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</si>
  <si>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</si>
  <si>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</si>
  <si>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</si>
  <si>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</si>
  <si>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</si>
  <si>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</si>
  <si>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</si>
  <si>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</si>
  <si>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</si>
  <si>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</si>
  <si>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</si>
  <si>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</si>
  <si>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</si>
  <si>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</si>
  <si>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</si>
  <si>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</si>
  <si>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</si>
  <si>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</si>
  <si>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</si>
  <si>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</si>
  <si>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</si>
  <si>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</si>
  <si>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</si>
  <si>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</si>
  <si>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</si>
  <si>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</si>
  <si>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</si>
  <si>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</si>
  <si>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</si>
  <si>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</si>
  <si>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</si>
  <si>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</si>
  <si>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</si>
  <si>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</si>
  <si>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</si>
  <si>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</si>
  <si>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</si>
  <si>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</si>
  <si>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</si>
  <si>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</si>
  <si>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</si>
  <si>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</si>
  <si>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</si>
  <si>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</si>
  <si>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</si>
  <si>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</si>
  <si>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</si>
  <si>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</si>
  <si>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</si>
  <si>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</si>
  <si>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</si>
  <si>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</si>
  <si>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</si>
  <si>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</si>
  <si>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</si>
  <si>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</si>
  <si>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</si>
  <si>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</si>
  <si>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</si>
  <si>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</si>
  <si>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</si>
  <si>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</si>
  <si>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</si>
  <si>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</si>
  <si>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</si>
  <si>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</si>
  <si>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</si>
  <si>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</si>
  <si>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</si>
  <si>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</si>
  <si>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</si>
  <si>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</si>
  <si>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</si>
  <si>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</si>
  <si>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</si>
  <si>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</si>
  <si>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</si>
  <si>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</si>
  <si>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</si>
  <si>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</si>
  <si>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</si>
  <si>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</si>
  <si>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</si>
  <si>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</si>
  <si>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</si>
  <si>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</si>
  <si>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</si>
  <si>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</si>
  <si>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</si>
  <si>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</si>
  <si>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</si>
  <si>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</si>
  <si>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</si>
  <si>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</si>
  <si>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</si>
  <si>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</si>
  <si>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</si>
  <si>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</si>
  <si>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</si>
  <si>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</si>
  <si>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</si>
  <si>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</si>
  <si>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</si>
  <si>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</si>
  <si>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</si>
  <si>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</si>
  <si>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</si>
  <si>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</si>
  <si>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</si>
  <si>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</si>
  <si>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</si>
  <si>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</si>
  <si>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</si>
  <si>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</si>
  <si>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</si>
  <si>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</si>
  <si>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</si>
  <si>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</si>
  <si>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</si>
  <si>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</si>
  <si>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</si>
  <si>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</si>
  <si>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</si>
  <si>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</si>
  <si>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</si>
  <si>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</si>
  <si>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</si>
  <si>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</si>
  <si>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</si>
  <si>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</si>
  <si>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</si>
  <si>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</si>
  <si>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</si>
  <si>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</si>
  <si>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</si>
  <si>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</si>
  <si>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</si>
  <si>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</si>
  <si>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</si>
  <si>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</si>
  <si>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</si>
  <si>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</si>
  <si>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</si>
  <si>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</si>
  <si>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</si>
  <si>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</si>
  <si>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</si>
  <si>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</si>
  <si>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</si>
  <si>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</si>
  <si>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</si>
  <si>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</si>
  <si>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</si>
  <si>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</si>
  <si>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</si>
  <si>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</si>
  <si>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</si>
  <si>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</si>
  <si>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</si>
  <si>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</si>
  <si>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</si>
  <si>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</si>
  <si>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</si>
  <si>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</si>
  <si>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</si>
  <si>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</si>
  <si>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</si>
  <si>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</si>
  <si>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</si>
  <si>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</si>
  <si>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</si>
  <si>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</si>
  <si>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</si>
  <si>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</si>
  <si>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</si>
  <si>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</si>
  <si>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</si>
  <si>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</si>
  <si>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</si>
  <si>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</si>
  <si>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</si>
  <si>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</si>
  <si>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</si>
  <si>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</si>
  <si>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</si>
  <si>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</si>
  <si>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</si>
  <si>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</si>
  <si>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</si>
  <si>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</si>
  <si>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</si>
  <si>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</si>
  <si>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</si>
  <si>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</si>
  <si>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</si>
  <si>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</si>
  <si>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</si>
  <si>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</si>
  <si>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</si>
  <si>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</si>
  <si>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</si>
  <si>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</si>
  <si>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</si>
  <si>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</si>
  <si>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</si>
  <si>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</si>
  <si>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</si>
  <si>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</si>
  <si>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</si>
  <si>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</si>
  <si>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</si>
  <si>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</si>
  <si>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</si>
  <si>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</si>
  <si>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</si>
  <si>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</si>
  <si>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</si>
  <si>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</si>
  <si>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</si>
  <si>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</si>
  <si>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</si>
  <si>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</si>
  <si>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</si>
  <si>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</si>
  <si>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</si>
  <si>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</si>
  <si>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</si>
  <si>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</si>
  <si>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</si>
  <si>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</si>
  <si>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</si>
  <si>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</si>
  <si>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</si>
  <si>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</si>
  <si>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</si>
  <si>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</si>
  <si>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</si>
  <si>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</si>
  <si>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</si>
  <si>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</si>
  <si>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</si>
  <si>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</si>
  <si>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</si>
  <si>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</si>
  <si>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</si>
  <si>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</si>
  <si>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</si>
  <si>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</si>
  <si>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</si>
  <si>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</si>
  <si>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</si>
  <si>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</si>
  <si>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</si>
  <si>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</si>
  <si>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</si>
  <si>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</si>
  <si>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</si>
  <si>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</si>
  <si>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</si>
  <si>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</si>
  <si>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</si>
  <si>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</si>
  <si>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</si>
  <si>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</si>
  <si>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</si>
  <si>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</si>
  <si>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</si>
  <si>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</si>
  <si>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</si>
  <si>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</si>
  <si>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</si>
  <si>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</si>
  <si>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</si>
  <si>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</si>
  <si>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</si>
  <si>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</si>
  <si>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</si>
  <si>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</si>
  <si>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</si>
  <si>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</si>
  <si>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</si>
  <si>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</si>
  <si>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</si>
  <si>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</si>
  <si>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</si>
  <si>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</si>
  <si>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</si>
  <si>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</si>
  <si>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</si>
  <si>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</si>
  <si>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</si>
  <si>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</si>
  <si>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</si>
  <si>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</si>
  <si>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</si>
  <si>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</si>
  <si>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</si>
  <si>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</si>
  <si>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</si>
  <si>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</si>
  <si>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</si>
  <si>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</si>
  <si>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</si>
  <si>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</si>
  <si>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</si>
  <si>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</si>
  <si>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</si>
  <si>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</si>
  <si>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</si>
  <si>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</si>
  <si>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</si>
  <si>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</si>
  <si>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</si>
  <si>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</si>
  <si>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</si>
  <si>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</si>
  <si>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</si>
  <si>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</si>
  <si>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</si>
  <si>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</si>
  <si>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</si>
  <si>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</si>
  <si>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</si>
  <si>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</si>
  <si>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</si>
  <si>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</si>
  <si>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</si>
  <si>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</si>
  <si>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</si>
  <si>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</si>
  <si>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</si>
  <si>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</si>
  <si>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</si>
  <si>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</si>
  <si>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</si>
  <si>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</si>
  <si>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</si>
  <si>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</si>
  <si>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</si>
  <si>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</si>
  <si>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</si>
  <si>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</si>
  <si>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</si>
  <si>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</si>
  <si>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</si>
  <si>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</si>
  <si>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</si>
  <si>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</si>
  <si>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</si>
  <si>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</si>
  <si>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</si>
  <si>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</si>
  <si>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</si>
  <si>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</si>
  <si>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</si>
  <si>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</si>
  <si>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</si>
  <si>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</si>
  <si>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</si>
  <si>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</si>
  <si>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</si>
  <si>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</si>
  <si>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</si>
  <si>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</si>
  <si>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</si>
  <si>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</si>
  <si>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</si>
  <si>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</si>
  <si>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</si>
  <si>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</si>
  <si>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</si>
  <si>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</si>
  <si>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</si>
  <si>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</si>
  <si>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</si>
  <si>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</si>
  <si>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</si>
  <si>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</si>
  <si>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</si>
  <si>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</si>
  <si>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</si>
  <si>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</si>
  <si>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</si>
  <si>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</si>
  <si>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</si>
  <si>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</si>
  <si>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</si>
  <si>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</si>
  <si>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</si>
  <si>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</si>
  <si>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</si>
  <si>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</si>
  <si>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</si>
  <si>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</si>
  <si>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</si>
  <si>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</si>
  <si>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</si>
  <si>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</si>
  <si>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</si>
  <si>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</si>
  <si>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</si>
  <si>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</si>
  <si>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</si>
  <si>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</si>
  <si>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</si>
  <si>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</si>
  <si>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</si>
  <si>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</si>
  <si>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</si>
  <si>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</si>
  <si>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</si>
  <si>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</si>
  <si>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</si>
  <si>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</si>
  <si>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</si>
  <si>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</si>
  <si>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</si>
  <si>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</si>
  <si>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</si>
  <si>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</si>
  <si>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</si>
  <si>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</si>
  <si>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</si>
  <si>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</si>
  <si>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</si>
  <si>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</si>
  <si>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</si>
  <si>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</si>
  <si>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</si>
  <si>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</si>
  <si>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</si>
  <si>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</si>
  <si>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</si>
  <si>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</si>
  <si>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</si>
  <si>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</si>
  <si>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</si>
  <si>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</si>
  <si>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</si>
  <si>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</si>
  <si>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</si>
  <si>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</si>
  <si>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</si>
  <si>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</si>
  <si>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</si>
  <si>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</si>
  <si>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</si>
  <si>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</si>
  <si>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</si>
  <si>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</si>
  <si>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</si>
  <si>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</si>
  <si>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</si>
  <si>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</si>
  <si>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</si>
  <si>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</si>
  <si>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</si>
  <si>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</si>
  <si>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</si>
  <si>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</si>
  <si>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</si>
  <si>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</si>
  <si>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</si>
  <si>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</si>
  <si>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</si>
  <si>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</si>
  <si>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</si>
  <si>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</si>
  <si>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</si>
  <si>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</si>
  <si>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</si>
  <si>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</si>
  <si>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</si>
  <si>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</si>
  <si>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</si>
  <si>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</si>
  <si>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</si>
  <si>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</si>
  <si>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</si>
  <si>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</si>
  <si>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</si>
  <si>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</si>
  <si>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</si>
  <si>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</si>
  <si>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</si>
  <si>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</si>
  <si>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</si>
  <si>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</si>
  <si>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</si>
  <si>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</si>
  <si>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</si>
  <si>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</si>
  <si>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</si>
  <si>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</si>
  <si>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</si>
  <si>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</si>
  <si>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</si>
  <si>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</si>
  <si>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</si>
  <si>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</si>
  <si>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</si>
  <si>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</si>
  <si>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</si>
  <si>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</si>
  <si>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</si>
  <si>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</si>
  <si>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</si>
  <si>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</si>
  <si>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</si>
  <si>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</si>
  <si>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</si>
  <si>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</si>
  <si>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</si>
  <si>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</si>
  <si>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</si>
  <si>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</si>
  <si>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</si>
  <si>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</si>
  <si>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</si>
  <si>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</si>
  <si>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</si>
  <si>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</si>
  <si>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</si>
  <si>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</si>
  <si>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</si>
  <si>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</si>
  <si>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</si>
  <si>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</si>
  <si>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</si>
  <si>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</si>
  <si>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</si>
  <si>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</si>
  <si>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</si>
  <si>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</si>
  <si>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</si>
  <si>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</si>
  <si>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</si>
  <si>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</si>
  <si>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</si>
  <si>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</si>
  <si>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</si>
  <si>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</si>
  <si>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</si>
  <si>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</si>
  <si>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</si>
  <si>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</si>
  <si>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</si>
  <si>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</si>
  <si>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</si>
  <si>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</si>
  <si>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</si>
  <si>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</si>
  <si>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</si>
  <si>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</si>
  <si>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</si>
  <si>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</si>
  <si>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</si>
  <si>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</si>
  <si>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</si>
  <si>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</si>
  <si>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</si>
  <si>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</si>
  <si>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</si>
  <si>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</si>
  <si>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</si>
  <si>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</si>
  <si>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</si>
  <si>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</si>
  <si>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</si>
  <si>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</si>
  <si>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</si>
  <si>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</si>
  <si>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</si>
  <si>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</si>
  <si>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</si>
  <si>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</si>
  <si>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</si>
  <si>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</si>
  <si>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</si>
  <si>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</si>
  <si>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</si>
  <si>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</si>
  <si>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</si>
  <si>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</si>
  <si>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</si>
  <si>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</si>
  <si>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</si>
  <si>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</si>
  <si>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</si>
  <si>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</si>
  <si>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</si>
  <si>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</si>
  <si>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</si>
  <si>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</si>
  <si>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</si>
  <si>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</si>
  <si>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</si>
  <si>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</si>
  <si>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</si>
  <si>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</si>
  <si>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</si>
  <si>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</si>
  <si>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</si>
  <si>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</si>
  <si>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</si>
  <si>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</si>
  <si>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</si>
  <si>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</si>
  <si>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</si>
  <si>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</si>
  <si>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</si>
  <si>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</si>
  <si>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</si>
  <si>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</si>
  <si>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</si>
  <si>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</si>
  <si>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</si>
  <si>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</si>
  <si>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</si>
  <si>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</si>
  <si>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</si>
  <si>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</si>
  <si>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</si>
  <si>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</si>
  <si>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</si>
  <si>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</si>
  <si>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</si>
  <si>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</si>
  <si>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</si>
  <si>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</si>
  <si>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</si>
  <si>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</si>
  <si>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</si>
  <si>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</si>
  <si>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</si>
  <si>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</si>
  <si>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</si>
  <si>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</si>
  <si>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</si>
  <si>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</si>
  <si>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</si>
  <si>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</si>
  <si>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</si>
  <si>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</si>
  <si>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</si>
  <si>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</si>
  <si>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</si>
  <si>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</si>
  <si>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</si>
  <si>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</si>
  <si>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</si>
  <si>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</si>
  <si>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</si>
  <si>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</si>
  <si>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</si>
  <si>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</si>
  <si>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</si>
  <si>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</si>
  <si>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</si>
  <si>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</si>
  <si>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</si>
  <si>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</si>
  <si>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</si>
  <si>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</si>
  <si>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</si>
  <si>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</si>
  <si>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</si>
  <si>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</si>
  <si>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</si>
  <si>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</si>
  <si>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</si>
  <si>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</si>
  <si>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</si>
  <si>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</si>
  <si>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</si>
  <si>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</si>
  <si>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</si>
  <si>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</si>
  <si>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</si>
  <si>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</si>
  <si>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</si>
  <si>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</si>
  <si>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</si>
  <si>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</si>
  <si>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</si>
  <si>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</si>
  <si>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</si>
  <si>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</si>
  <si>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</si>
  <si>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</si>
  <si>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</si>
  <si>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</si>
  <si>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</si>
  <si>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</si>
  <si>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</si>
  <si>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</si>
  <si>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</si>
  <si>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</si>
  <si>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</si>
  <si>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</si>
  <si>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</si>
  <si>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</si>
  <si>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</si>
  <si>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</si>
  <si>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</si>
  <si>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</si>
  <si>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</si>
  <si>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</si>
  <si>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</si>
  <si>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</si>
  <si>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</si>
  <si>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</si>
  <si>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</si>
  <si>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</si>
  <si>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</si>
  <si>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</si>
  <si>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</si>
  <si>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</si>
  <si>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</si>
  <si>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</si>
  <si>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</si>
  <si>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</si>
  <si>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</si>
  <si>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</si>
  <si>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</si>
  <si>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</si>
  <si>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</si>
  <si>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</si>
  <si>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</si>
  <si>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</si>
  <si>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</si>
  <si>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</si>
  <si>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</si>
  <si>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</si>
  <si>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</si>
  <si>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</si>
  <si>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</si>
  <si>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</si>
  <si>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</si>
  <si>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</si>
  <si>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</si>
  <si>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</si>
  <si>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</si>
  <si>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</si>
  <si>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</si>
  <si>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</si>
  <si>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</si>
  <si>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</si>
  <si>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</si>
  <si>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</si>
  <si>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</si>
  <si>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</si>
  <si>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</si>
  <si>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</si>
  <si>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</si>
  <si>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</si>
  <si>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</si>
  <si>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</si>
  <si>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</si>
  <si>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</si>
  <si>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</si>
  <si>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</si>
  <si>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</si>
  <si>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</si>
  <si>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</si>
  <si>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</si>
  <si>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</si>
  <si>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</si>
  <si>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</si>
  <si>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</si>
  <si>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</si>
  <si>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</si>
  <si>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</si>
  <si>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</si>
  <si>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</si>
  <si>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</si>
  <si>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</si>
  <si>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</si>
  <si>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</si>
  <si>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</si>
  <si>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</si>
  <si>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</si>
  <si>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</si>
  <si>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</si>
  <si>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</si>
  <si>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</si>
  <si>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</si>
  <si>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</si>
  <si>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</si>
  <si>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</si>
  <si>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</si>
  <si>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</si>
  <si>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</si>
  <si>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</si>
  <si>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</si>
  <si>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</si>
  <si>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</si>
  <si>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</si>
  <si>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</si>
  <si>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</si>
  <si>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</si>
  <si>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</si>
  <si>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</si>
  <si>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</si>
  <si>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</si>
  <si>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</si>
  <si>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</si>
  <si>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</si>
  <si>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</si>
  <si>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</si>
  <si>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</si>
  <si>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</si>
  <si>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</si>
  <si>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</si>
  <si>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</si>
  <si>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</si>
  <si>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</si>
  <si>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</si>
  <si>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</si>
  <si>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</si>
  <si>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</si>
  <si>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</si>
  <si>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</si>
  <si>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</si>
  <si>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</si>
  <si>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</si>
  <si>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</si>
  <si>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</si>
  <si>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</si>
  <si>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</si>
  <si>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</si>
  <si>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</si>
  <si>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</si>
  <si>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</si>
  <si>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</si>
  <si>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</si>
  <si>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</si>
  <si>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</si>
  <si>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</si>
  <si>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</si>
  <si>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</si>
  <si>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</si>
  <si>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</si>
  <si>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</si>
  <si>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</si>
  <si>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</si>
  <si>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</si>
  <si>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</si>
  <si>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</si>
  <si>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</si>
  <si>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</si>
  <si>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</si>
  <si>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</si>
  <si>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</si>
  <si>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</si>
  <si>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</si>
  <si>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</si>
  <si>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</si>
  <si>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</si>
  <si>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</si>
  <si>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</si>
  <si>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</si>
  <si>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</si>
  <si>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</si>
  <si>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</si>
  <si>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</si>
  <si>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</si>
  <si>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</si>
  <si>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</si>
  <si>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</si>
  <si>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</si>
  <si>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</si>
  <si>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</si>
  <si>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</si>
  <si>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</si>
  <si>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</si>
  <si>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</si>
  <si>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</si>
  <si>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</si>
  <si>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</si>
  <si>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</si>
  <si>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</si>
  <si>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</si>
  <si>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</si>
  <si>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</si>
  <si>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</si>
  <si>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</si>
  <si>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</si>
  <si>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</si>
  <si>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</si>
  <si>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</si>
  <si>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</si>
  <si>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</si>
  <si>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</si>
  <si>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</si>
  <si>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</si>
  <si>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</si>
  <si>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</si>
  <si>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</si>
  <si>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</si>
  <si>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</si>
  <si>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</si>
  <si>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</si>
  <si>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</si>
  <si>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</si>
  <si>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</si>
  <si>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</si>
  <si>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</si>
  <si>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</si>
  <si>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</si>
  <si>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</si>
  <si>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</si>
  <si>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</si>
  <si>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</si>
  <si>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</si>
  <si>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</si>
  <si>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</si>
  <si>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</si>
  <si>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</si>
  <si>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</si>
  <si>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</si>
  <si>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</si>
  <si>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</si>
  <si>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</si>
  <si>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</si>
  <si>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</si>
  <si>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</si>
  <si>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</si>
  <si>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</si>
  <si>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</si>
  <si>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</si>
  <si>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</si>
  <si>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</si>
  <si>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</si>
  <si>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</si>
  <si>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</si>
  <si>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</si>
  <si>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</si>
  <si>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</si>
  <si>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</si>
  <si>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</si>
  <si>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</si>
  <si>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</si>
  <si>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</si>
  <si>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</si>
  <si>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</si>
  <si>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</si>
  <si>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</si>
  <si>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</si>
  <si>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</si>
  <si>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</si>
  <si>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</si>
  <si>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</si>
  <si>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</si>
  <si>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</si>
  <si>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</si>
  <si>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</si>
  <si>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</si>
  <si>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</si>
  <si>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</si>
  <si>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</si>
  <si>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</si>
  <si>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</si>
  <si>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</si>
  <si>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</si>
  <si>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</si>
  <si>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</si>
  <si>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</si>
  <si>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</si>
  <si>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</si>
  <si>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</si>
  <si>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</si>
  <si>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</si>
  <si>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</si>
  <si>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</si>
  <si>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</si>
  <si>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</si>
  <si>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</si>
  <si>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</si>
  <si>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</si>
  <si>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</si>
  <si>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</si>
  <si>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</si>
  <si>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</si>
  <si>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</si>
  <si>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</si>
  <si>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</si>
  <si>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</si>
  <si>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</si>
  <si>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</si>
  <si>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</si>
  <si>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</si>
  <si>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</si>
  <si>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</si>
  <si>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</si>
  <si>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</si>
  <si>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</si>
  <si>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</si>
  <si>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</si>
  <si>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</si>
  <si>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</si>
  <si>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</si>
  <si>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</si>
  <si>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</si>
  <si>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</si>
  <si>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</si>
  <si>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</si>
  <si>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</si>
  <si>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</si>
  <si>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</si>
  <si>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</si>
  <si>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</si>
  <si>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</si>
  <si>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</si>
  <si>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</si>
  <si>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</si>
  <si>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</si>
  <si>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</si>
  <si>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</si>
  <si>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</si>
  <si>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</si>
  <si>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</si>
  <si>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</si>
  <si>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</si>
  <si>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</si>
  <si>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</si>
  <si>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</si>
  <si>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</si>
  <si>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</si>
  <si>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</si>
  <si>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</si>
  <si>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</si>
  <si>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</si>
  <si>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</si>
  <si>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</si>
  <si>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</si>
  <si>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</si>
  <si>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</si>
  <si>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</si>
  <si>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</si>
  <si>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</si>
  <si>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</si>
  <si>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</si>
  <si>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</si>
  <si>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</si>
  <si>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</si>
  <si>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</si>
  <si>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</si>
  <si>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</si>
  <si>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</si>
  <si>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</si>
  <si>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</si>
  <si>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</si>
  <si>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</si>
  <si>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</si>
  <si>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</si>
  <si>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</si>
  <si>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</si>
  <si>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</si>
  <si>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</si>
  <si>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</si>
  <si>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</si>
  <si>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</si>
  <si>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</si>
  <si>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</si>
  <si>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</si>
  <si>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</si>
  <si>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</si>
  <si>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</si>
  <si>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</si>
  <si>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</si>
  <si>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</si>
  <si>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</si>
  <si>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</si>
  <si>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</si>
  <si>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</si>
  <si>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</si>
  <si>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</si>
  <si>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</si>
  <si>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</si>
  <si>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</si>
  <si>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</si>
  <si>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</si>
  <si>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</si>
  <si>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</si>
  <si>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</si>
  <si>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</si>
  <si>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</si>
  <si>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</si>
  <si>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</si>
  <si>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</si>
  <si>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</si>
  <si>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</si>
  <si>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</si>
  <si>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</si>
  <si>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</si>
  <si>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</si>
  <si>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</si>
  <si>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</si>
  <si>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</si>
  <si>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</si>
  <si>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</si>
  <si>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</si>
  <si>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</si>
  <si>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</si>
  <si>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</si>
  <si>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</si>
  <si>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</si>
  <si>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</si>
  <si>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</si>
  <si>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</si>
  <si>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</si>
  <si>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</si>
  <si>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</si>
  <si>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</si>
  <si>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</si>
  <si>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</si>
  <si>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</si>
  <si>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</si>
  <si>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</si>
  <si>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</si>
  <si>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</si>
  <si>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</si>
  <si>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</si>
  <si>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</si>
  <si>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</si>
  <si>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</si>
  <si>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</si>
  <si>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</si>
  <si>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</si>
  <si>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</si>
  <si>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</si>
  <si>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</si>
  <si>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</si>
  <si>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</si>
  <si>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</si>
  <si>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</si>
  <si>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</si>
  <si>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</si>
  <si>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</si>
  <si>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</si>
  <si>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</si>
  <si>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</si>
  <si>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</si>
  <si>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</si>
  <si>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</si>
  <si>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</si>
  <si>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</si>
  <si>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</si>
  <si>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</si>
  <si>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</si>
  <si>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</si>
  <si>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</si>
  <si>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</si>
  <si>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</si>
  <si>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</si>
  <si>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</si>
  <si>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</si>
  <si>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</si>
  <si>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</si>
  <si>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</si>
  <si>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</si>
  <si>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</si>
  <si>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</si>
  <si>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</si>
  <si>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</si>
  <si>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</si>
  <si>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</si>
  <si>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</si>
  <si>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</si>
  <si>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</si>
  <si>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</si>
  <si>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</si>
  <si>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</si>
  <si>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</si>
  <si>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</si>
  <si>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</si>
  <si>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</si>
  <si>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</si>
  <si>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</si>
  <si>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</si>
  <si>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</si>
  <si>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</si>
  <si>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</si>
  <si>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</si>
  <si>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</si>
  <si>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</si>
  <si>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</si>
  <si>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</si>
  <si>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</si>
  <si>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</si>
  <si>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</si>
  <si>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</si>
  <si>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</si>
  <si>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</si>
  <si>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</si>
  <si>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</si>
  <si>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</si>
  <si>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</si>
  <si>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</si>
  <si>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</si>
  <si>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</si>
  <si>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</si>
  <si>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</si>
  <si>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</si>
  <si>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</si>
  <si>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</si>
  <si>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</si>
  <si>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</si>
  <si>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</si>
  <si>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</si>
  <si>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</si>
  <si>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</si>
  <si>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</si>
  <si>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</si>
  <si>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</si>
  <si>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</si>
  <si>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</si>
  <si>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</si>
  <si>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</si>
  <si>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</si>
  <si>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</si>
  <si>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</si>
  <si>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</si>
  <si>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</si>
  <si>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</si>
  <si>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</si>
  <si>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</si>
  <si>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</si>
  <si>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</si>
  <si>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</si>
  <si>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</si>
  <si>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</si>
  <si>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</si>
  <si>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</si>
  <si>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</si>
  <si>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</si>
  <si>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</si>
  <si>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</si>
  <si>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</si>
  <si>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</si>
  <si>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</si>
  <si>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</si>
  <si>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</si>
  <si>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</si>
  <si>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</si>
  <si>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</si>
  <si>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</si>
  <si>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</si>
  <si>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</si>
  <si>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</si>
  <si>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</si>
  <si>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</si>
  <si>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</si>
  <si>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</si>
  <si>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</si>
  <si>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</si>
  <si>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</si>
  <si>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</si>
  <si>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</si>
  <si>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</si>
  <si>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</si>
  <si>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</si>
  <si>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</si>
  <si>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</si>
  <si>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</si>
  <si>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</si>
  <si>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</si>
  <si>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</si>
  <si>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</si>
  <si>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</si>
  <si>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</si>
  <si>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</si>
  <si>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</si>
  <si>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</si>
  <si>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</si>
  <si>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</si>
  <si>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</si>
  <si>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</si>
  <si>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</si>
  <si>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</si>
  <si>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</si>
  <si>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</si>
  <si>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</si>
  <si>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</si>
  <si>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</si>
  <si>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</si>
  <si>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</si>
  <si>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</si>
  <si>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</si>
  <si>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</si>
  <si>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</si>
  <si>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</si>
  <si>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</si>
  <si>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</si>
  <si>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</si>
  <si>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</si>
  <si>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</si>
  <si>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</si>
  <si>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</si>
  <si>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</si>
  <si>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</si>
  <si>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</si>
  <si>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</si>
  <si>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</si>
  <si>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</si>
  <si>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</si>
  <si>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</si>
  <si>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</si>
  <si>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</si>
  <si>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</si>
  <si>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</si>
  <si>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</si>
  <si>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</si>
  <si>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</si>
  <si>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</si>
  <si>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</si>
  <si>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</si>
  <si>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</si>
  <si>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</si>
  <si>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</si>
  <si>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</si>
  <si>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</si>
  <si>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</si>
  <si>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</si>
  <si>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</si>
  <si>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</si>
  <si>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</si>
  <si>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</si>
  <si>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</si>
  <si>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</si>
  <si>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</si>
  <si>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</si>
  <si>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</si>
  <si>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</si>
  <si>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</si>
  <si>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</si>
  <si>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</si>
  <si>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</si>
  <si>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</si>
  <si>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</si>
  <si>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</si>
  <si>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</si>
  <si>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</si>
  <si>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</si>
  <si>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</si>
  <si>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</si>
  <si>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</si>
  <si>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</si>
  <si>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</si>
  <si>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</si>
  <si>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</si>
  <si>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</si>
  <si>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</si>
  <si>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</si>
  <si>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</si>
  <si>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</si>
  <si>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</si>
  <si>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</si>
  <si>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</si>
  <si>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</si>
  <si>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</si>
  <si>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</si>
  <si>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</si>
  <si>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</si>
  <si>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</si>
  <si>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</si>
  <si>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</si>
  <si>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</si>
  <si>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</si>
  <si>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</si>
  <si>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</si>
  <si>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</si>
  <si>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</si>
  <si>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</si>
  <si>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</si>
  <si>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</si>
  <si>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</si>
  <si>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</si>
  <si>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</si>
  <si>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</si>
  <si>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</si>
  <si>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</si>
  <si>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</si>
  <si>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</si>
  <si>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</si>
  <si>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</si>
  <si>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</si>
  <si>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</si>
  <si>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</si>
  <si>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</si>
  <si>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</si>
  <si>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</si>
  <si>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</si>
  <si>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</si>
  <si>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</si>
  <si>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</si>
  <si>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</si>
  <si>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</si>
  <si>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</si>
  <si>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</si>
  <si>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</si>
  <si>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</si>
  <si>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</si>
  <si>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</si>
  <si>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</si>
  <si>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</si>
  <si>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</si>
  <si>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</si>
  <si>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</si>
  <si>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</si>
  <si>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</si>
  <si>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</si>
  <si>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</si>
  <si>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</si>
  <si>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</si>
  <si>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</si>
  <si>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</si>
  <si>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</si>
  <si>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</si>
  <si>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</si>
  <si>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</si>
  <si>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</si>
  <si>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</si>
  <si>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</si>
  <si>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</si>
  <si>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</si>
  <si>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</si>
  <si>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</si>
  <si>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</si>
  <si>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</si>
  <si>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</si>
  <si>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</si>
  <si>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</si>
  <si>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</si>
  <si>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</si>
  <si>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</si>
  <si>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</si>
  <si>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</si>
  <si>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</si>
  <si>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</si>
  <si>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</si>
  <si>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</si>
  <si>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</si>
  <si>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</si>
  <si>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</si>
  <si>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</si>
  <si>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</si>
  <si>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</si>
  <si>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</si>
  <si>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</si>
  <si>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</si>
  <si>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</si>
  <si>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</si>
  <si>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</si>
  <si>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</si>
  <si>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</si>
  <si>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</si>
  <si>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</si>
  <si>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</si>
  <si>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</si>
  <si>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</si>
  <si>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</si>
  <si>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</si>
  <si>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</si>
  <si>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</si>
  <si>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</si>
  <si>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</si>
  <si>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</si>
  <si>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</si>
  <si>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</si>
  <si>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</si>
  <si>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</si>
  <si>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</si>
  <si>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</si>
  <si>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</si>
  <si>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</si>
  <si>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</si>
  <si>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</si>
  <si>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</si>
  <si>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</si>
  <si>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</si>
  <si>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</si>
  <si>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</si>
  <si>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</si>
  <si>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</si>
  <si>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</si>
  <si>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</si>
  <si>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</si>
  <si>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</si>
  <si>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</si>
  <si>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</si>
  <si>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</si>
  <si>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</si>
  <si>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</si>
  <si>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</si>
  <si>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</si>
  <si>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</si>
  <si>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</si>
  <si>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</si>
  <si>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</si>
  <si>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</si>
  <si>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</si>
  <si>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</si>
  <si>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</si>
  <si>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</si>
  <si>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</si>
  <si>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</si>
  <si>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</si>
  <si>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</si>
  <si>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</si>
  <si>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</si>
  <si>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</si>
  <si>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</si>
  <si>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</si>
  <si>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</si>
  <si>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</si>
  <si>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</si>
  <si>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</si>
  <si>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</si>
  <si>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</si>
  <si>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</si>
  <si>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</si>
  <si>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</si>
  <si>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</si>
  <si>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</si>
  <si>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</si>
  <si>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</si>
  <si>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</si>
  <si>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</si>
  <si>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</si>
  <si>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</si>
  <si>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</si>
  <si>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</si>
  <si>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</si>
  <si>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</si>
  <si>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</si>
  <si>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</si>
  <si>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</si>
  <si>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</si>
  <si>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</si>
  <si>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</si>
  <si>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</si>
  <si>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</si>
  <si>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</si>
  <si>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</si>
  <si>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</si>
  <si>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</si>
  <si>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</si>
  <si>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</si>
  <si>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</si>
  <si>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</si>
  <si>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</si>
  <si>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</si>
  <si>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</si>
  <si>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</si>
  <si>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</si>
  <si>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</si>
  <si>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</si>
  <si>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</si>
  <si>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</si>
  <si>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</si>
  <si>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</si>
  <si>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</si>
  <si>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</si>
  <si>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</si>
  <si>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</si>
  <si>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</si>
  <si>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</si>
  <si>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</si>
  <si>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</si>
  <si>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</si>
  <si>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</si>
  <si>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</si>
  <si>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</si>
  <si>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</si>
  <si>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</si>
  <si>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</si>
  <si>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</si>
  <si>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</si>
  <si>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</si>
  <si>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</si>
  <si>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</si>
  <si>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</si>
  <si>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</si>
  <si>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</si>
  <si>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</si>
  <si>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</si>
  <si>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</si>
  <si>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</si>
  <si>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</si>
  <si>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</si>
  <si>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</si>
  <si>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</si>
  <si>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</si>
  <si>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</si>
  <si>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</si>
  <si>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</si>
  <si>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</si>
  <si>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</si>
  <si>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</si>
  <si>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</si>
  <si>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</si>
  <si>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</si>
  <si>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</si>
  <si>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</si>
  <si>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</si>
  <si>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</si>
  <si>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</si>
  <si>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</si>
  <si>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</si>
  <si>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</si>
  <si>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</si>
  <si>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</si>
  <si>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</si>
  <si>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</si>
  <si>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</si>
  <si>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</si>
  <si>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</si>
  <si>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</si>
  <si>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</si>
  <si>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</si>
  <si>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</si>
  <si>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</si>
  <si>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</si>
  <si>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</si>
  <si>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</si>
  <si>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</si>
  <si>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</si>
  <si>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</si>
  <si>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</si>
  <si>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</si>
  <si>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</si>
  <si>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</si>
  <si>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</si>
  <si>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</si>
  <si>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</si>
  <si>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</si>
  <si>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</si>
  <si>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</si>
  <si>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</si>
  <si>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</si>
  <si>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</si>
  <si>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</si>
  <si>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</si>
  <si>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</si>
  <si>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</si>
  <si>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</si>
  <si>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</si>
  <si>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</si>
  <si>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</si>
  <si>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</si>
  <si>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</si>
  <si>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</si>
  <si>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</si>
  <si>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</si>
  <si>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</si>
  <si>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</si>
  <si>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</si>
  <si>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</si>
  <si>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</si>
  <si>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</si>
  <si>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</si>
  <si>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</si>
  <si>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</si>
  <si>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</si>
  <si>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</si>
  <si>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</si>
  <si>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</si>
  <si>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</si>
  <si>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</si>
  <si>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</si>
  <si>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</si>
  <si>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</si>
  <si>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</si>
  <si>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</si>
  <si>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</si>
  <si>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</si>
  <si>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</si>
  <si>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</si>
  <si>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</si>
  <si>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</si>
  <si>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</si>
  <si>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</si>
  <si>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</si>
  <si>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</si>
  <si>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</si>
  <si>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</si>
  <si>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</si>
  <si>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</si>
  <si>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</si>
  <si>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</si>
  <si>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</si>
  <si>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</si>
  <si>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</si>
  <si>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</si>
  <si>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</si>
  <si>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</si>
  <si>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</si>
  <si>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</si>
  <si>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</si>
  <si>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</si>
  <si>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</si>
  <si>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</si>
  <si>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</si>
  <si>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</si>
  <si>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</si>
  <si>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</si>
  <si>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</si>
  <si>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</si>
  <si>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</si>
  <si>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</si>
  <si>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</si>
  <si>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</si>
  <si>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</si>
  <si>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</si>
  <si>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</si>
  <si>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</si>
  <si>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</si>
  <si>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</si>
  <si>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</si>
  <si>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</si>
  <si>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</si>
  <si>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</si>
  <si>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</si>
  <si>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</si>
  <si>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</si>
  <si>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</si>
  <si>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</si>
  <si>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</si>
  <si>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</si>
  <si>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</si>
  <si>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</si>
  <si>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</si>
  <si>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</si>
  <si>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</si>
  <si>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</si>
  <si>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</si>
  <si>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</si>
  <si>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</si>
  <si>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</si>
  <si>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</si>
  <si>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</si>
  <si>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</si>
  <si>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</si>
  <si>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</si>
  <si>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</si>
  <si>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</si>
  <si>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</si>
  <si>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</si>
  <si>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</si>
  <si>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</si>
  <si>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</si>
  <si>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</si>
  <si>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</si>
  <si>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</si>
  <si>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</si>
  <si>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</si>
  <si>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</si>
  <si>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</si>
  <si>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</si>
  <si>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</si>
  <si>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</si>
  <si>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</si>
  <si>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</si>
  <si>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</si>
  <si>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</si>
  <si>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</si>
  <si>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</si>
  <si>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</si>
  <si>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</si>
  <si>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</si>
  <si>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</si>
  <si>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</si>
  <si>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</si>
  <si>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</si>
  <si>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</si>
  <si>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</si>
  <si>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</si>
  <si>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</si>
  <si>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</si>
  <si>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</si>
  <si>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</si>
  <si>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</si>
  <si>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</si>
  <si>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</si>
  <si>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</si>
  <si>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</si>
  <si>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</si>
  <si>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</si>
  <si>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</si>
  <si>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</si>
  <si>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</si>
  <si>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</si>
  <si>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</si>
  <si>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</si>
  <si>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</si>
  <si>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</si>
  <si>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</si>
  <si>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</si>
  <si>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</si>
  <si>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</si>
  <si>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</si>
  <si>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</si>
  <si>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</si>
  <si>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</si>
  <si>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</si>
  <si>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</si>
  <si>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</si>
  <si>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</si>
  <si>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</si>
  <si>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</si>
  <si>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</si>
  <si>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</si>
  <si>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</si>
  <si>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</si>
  <si>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</si>
  <si>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</si>
  <si>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</si>
  <si>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</si>
  <si>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</si>
  <si>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</si>
  <si>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</si>
  <si>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</si>
  <si>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</si>
  <si>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</si>
  <si>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</si>
  <si>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</si>
  <si>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</si>
  <si>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</si>
  <si>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</si>
  <si>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</si>
  <si>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</si>
  <si>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</si>
  <si>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</si>
  <si>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</si>
  <si>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</si>
  <si>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</si>
  <si>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</si>
  <si>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</si>
  <si>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</si>
  <si>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</si>
  <si>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</si>
  <si>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</si>
  <si>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</si>
  <si>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</si>
  <si>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</si>
  <si>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</si>
  <si>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</si>
  <si>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</si>
  <si>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</si>
  <si>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</si>
  <si>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</si>
  <si>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</si>
  <si>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</si>
  <si>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</si>
  <si>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</si>
  <si>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</si>
  <si>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</si>
  <si>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</si>
  <si>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</si>
  <si>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</si>
  <si>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</si>
  <si>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</si>
  <si>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</si>
  <si>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</si>
  <si>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</si>
  <si>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</si>
  <si>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</si>
  <si>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</si>
  <si>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</si>
  <si>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</si>
  <si>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</si>
  <si>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</si>
  <si>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</si>
  <si>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</si>
  <si>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</si>
  <si>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</si>
  <si>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</si>
  <si>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</si>
  <si>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</si>
  <si>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</si>
  <si>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</si>
  <si>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</si>
  <si>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</si>
  <si>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</si>
  <si>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</si>
  <si>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</si>
  <si>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</si>
  <si>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</si>
  <si>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</si>
  <si>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</si>
  <si>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</si>
  <si>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</si>
  <si>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</si>
  <si>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</si>
  <si>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</si>
  <si>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</si>
  <si>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</si>
  <si>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</si>
  <si>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</si>
  <si>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</si>
  <si>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</si>
  <si>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</si>
  <si>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</si>
  <si>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</si>
  <si>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</si>
  <si>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</si>
  <si>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</si>
  <si>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</si>
  <si>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</si>
  <si>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</si>
  <si>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</si>
  <si>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</si>
  <si>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</si>
  <si>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</si>
  <si>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</si>
  <si>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</si>
  <si>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</si>
  <si>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</si>
  <si>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</si>
  <si>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</si>
  <si>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</si>
  <si>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</si>
  <si>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</si>
  <si>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</si>
  <si>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</si>
  <si>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</si>
  <si>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</si>
  <si>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</si>
  <si>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</si>
  <si>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</si>
  <si>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</si>
  <si>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</si>
  <si>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</si>
  <si>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</si>
  <si>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</si>
  <si>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</si>
  <si>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</si>
  <si>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</si>
  <si>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</si>
  <si>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</si>
  <si>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</si>
  <si>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</si>
  <si>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</si>
  <si>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</si>
  <si>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</si>
  <si>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</si>
  <si>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</si>
  <si>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</si>
  <si>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</si>
  <si>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</si>
  <si>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</si>
  <si>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</si>
  <si>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</si>
  <si>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</si>
  <si>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</si>
  <si>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</si>
  <si>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</si>
  <si>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</si>
  <si>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</si>
  <si>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</si>
  <si>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</si>
  <si>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</si>
  <si>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</si>
  <si>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</si>
  <si>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</si>
  <si>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</si>
  <si>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</si>
  <si>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</si>
  <si>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</si>
  <si>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</si>
  <si>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</si>
  <si>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</si>
  <si>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</si>
  <si>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</si>
  <si>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</si>
  <si>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</si>
  <si>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</si>
  <si>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</si>
  <si>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</si>
  <si>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</si>
  <si>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</si>
  <si>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</si>
  <si>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</si>
  <si>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</si>
  <si>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</si>
  <si>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</si>
  <si>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</si>
  <si>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</si>
  <si>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</si>
  <si>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</si>
  <si>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</si>
  <si>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</si>
  <si>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</si>
  <si>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</si>
  <si>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</si>
  <si>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</si>
  <si>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</si>
  <si>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</si>
  <si>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</si>
  <si>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</si>
  <si>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</si>
  <si>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</si>
  <si>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</si>
  <si>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</si>
  <si>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</si>
  <si>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</si>
  <si>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</si>
  <si>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</si>
  <si>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</si>
  <si>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</si>
  <si>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</si>
  <si>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</si>
  <si>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</si>
  <si>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</si>
  <si>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</si>
  <si>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</si>
  <si>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</si>
  <si>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</si>
  <si>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</si>
  <si>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</si>
  <si>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</si>
  <si>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</si>
  <si>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</si>
  <si>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</si>
  <si>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</si>
  <si>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</si>
  <si>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</si>
  <si>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</si>
  <si>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</si>
  <si>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</si>
  <si>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</si>
  <si>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</si>
  <si>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</si>
  <si>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</si>
  <si>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</si>
  <si>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</si>
  <si>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</si>
  <si>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</si>
  <si>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</si>
  <si>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</si>
  <si>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</si>
  <si>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</si>
  <si>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</si>
  <si>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</si>
  <si>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</si>
  <si>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</si>
  <si>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</si>
  <si>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</si>
  <si>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</si>
  <si>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</si>
  <si>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</si>
  <si>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</si>
  <si>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</si>
  <si>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</si>
  <si>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</si>
  <si>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</si>
  <si>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</si>
  <si>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</si>
  <si>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</si>
  <si>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</si>
  <si>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</si>
  <si>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</si>
  <si>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</si>
  <si>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</si>
  <si>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</si>
  <si>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</si>
  <si>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</si>
  <si>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</si>
  <si>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</si>
  <si>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</si>
  <si>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</si>
  <si>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</si>
  <si>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</si>
  <si>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</si>
  <si>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</si>
  <si>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</si>
  <si>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</si>
  <si>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</si>
  <si>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</si>
  <si>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</si>
  <si>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</si>
  <si>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</si>
  <si>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</si>
  <si>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</si>
  <si>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</si>
  <si>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</si>
  <si>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</si>
  <si>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</si>
  <si>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</si>
  <si>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</si>
  <si>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</si>
  <si>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</si>
  <si>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</si>
  <si>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</si>
  <si>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</si>
  <si>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</si>
  <si>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</si>
  <si>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</si>
  <si>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</si>
  <si>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</si>
  <si>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</si>
  <si>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</si>
  <si>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</si>
  <si>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</si>
  <si>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</si>
  <si>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</si>
  <si>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</si>
  <si>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</si>
  <si>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</si>
  <si>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</si>
  <si>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</si>
  <si>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</si>
  <si>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</si>
  <si>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</si>
  <si>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</si>
  <si>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</si>
  <si>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</si>
  <si>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</si>
  <si>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</si>
  <si>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</si>
  <si>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</si>
  <si>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</si>
  <si>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</si>
  <si>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</si>
  <si>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</si>
  <si>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</si>
  <si>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</si>
  <si>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</si>
  <si>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</si>
  <si>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</si>
  <si>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</si>
  <si>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</si>
  <si>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</si>
  <si>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</si>
  <si>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</si>
  <si>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</si>
  <si>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</si>
  <si>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</si>
  <si>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</si>
  <si>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</si>
  <si>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</si>
  <si>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</si>
  <si>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</si>
  <si>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</si>
  <si>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</si>
  <si>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</si>
  <si>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</si>
  <si>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</si>
  <si>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</si>
  <si>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</si>
  <si>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</si>
  <si>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</si>
  <si>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</si>
  <si>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</si>
  <si>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</si>
  <si>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</si>
  <si>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</si>
  <si>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</si>
  <si>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</si>
  <si>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</si>
  <si>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</si>
  <si>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</si>
  <si>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</si>
  <si>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</si>
  <si>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</si>
  <si>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</si>
  <si>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</si>
  <si>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</si>
  <si>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</si>
  <si>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</si>
  <si>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</si>
  <si>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</si>
  <si>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</si>
  <si>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</si>
  <si>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</si>
  <si>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</si>
  <si>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</si>
  <si>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</si>
  <si>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</si>
  <si>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</si>
  <si>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</si>
  <si>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</si>
  <si>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</si>
  <si>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</si>
  <si>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</si>
  <si>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</si>
  <si>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</si>
  <si>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</si>
  <si>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</si>
  <si>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</si>
  <si>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</si>
  <si>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</si>
  <si>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</si>
  <si>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</si>
  <si>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</si>
  <si>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</si>
  <si>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</si>
  <si>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</si>
  <si>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</si>
  <si>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</si>
  <si>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</si>
  <si>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</si>
  <si>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</si>
  <si>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</si>
  <si>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</si>
  <si>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</si>
  <si>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</si>
  <si>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</si>
  <si>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</si>
  <si>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</si>
  <si>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</si>
  <si>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</si>
  <si>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</si>
  <si>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</si>
  <si>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</si>
  <si>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</si>
  <si>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</si>
  <si>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</si>
  <si>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</si>
  <si>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</si>
  <si>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</si>
  <si>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</si>
  <si>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</si>
  <si>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</si>
  <si>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</si>
  <si>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</si>
  <si>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</si>
  <si>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</si>
  <si>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</si>
  <si>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</si>
  <si>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</si>
  <si>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</si>
  <si>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</si>
  <si>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</si>
  <si>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</si>
  <si>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</si>
  <si>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</si>
  <si>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</si>
  <si>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</si>
  <si>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</si>
  <si>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</si>
  <si>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</si>
  <si>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</si>
  <si>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</si>
  <si>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</si>
  <si>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</si>
  <si>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</si>
  <si>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</si>
  <si>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</si>
  <si>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</si>
  <si>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</si>
  <si>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</si>
  <si>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</si>
  <si>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</si>
  <si>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</si>
  <si>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</si>
  <si>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</si>
  <si>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</si>
  <si>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</si>
  <si>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</si>
  <si>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</si>
  <si>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</si>
  <si>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</si>
  <si>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</si>
  <si>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</si>
  <si>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</si>
  <si>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</si>
  <si>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</si>
  <si>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</si>
  <si>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</si>
  <si>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</si>
  <si>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</si>
  <si>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</si>
  <si>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</si>
  <si>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</si>
  <si>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</si>
  <si>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</si>
  <si>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</si>
  <si>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</si>
  <si>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</si>
  <si>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</si>
  <si>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</si>
  <si>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</si>
  <si>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</si>
  <si>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</si>
  <si>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</si>
  <si>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</si>
  <si>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</si>
  <si>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</si>
  <si>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</si>
  <si>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</si>
  <si>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</si>
  <si>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</si>
  <si>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</si>
  <si>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</si>
  <si>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</si>
  <si>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</si>
  <si>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</si>
  <si>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</si>
  <si>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</si>
  <si>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</si>
  <si>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</si>
  <si>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</si>
  <si>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</si>
  <si>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</si>
  <si>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</si>
  <si>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</si>
  <si>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</si>
  <si>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</si>
  <si>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</si>
  <si>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</si>
  <si>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</si>
  <si>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</si>
  <si>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</si>
  <si>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</si>
  <si>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</si>
  <si>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</si>
  <si>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</si>
  <si>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</si>
  <si>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</si>
  <si>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</si>
  <si>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</si>
  <si>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</si>
  <si>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</si>
  <si>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</si>
  <si>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</si>
  <si>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</si>
  <si>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</si>
  <si>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</si>
  <si>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</si>
  <si>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</si>
  <si>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</si>
  <si>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</si>
  <si>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</si>
  <si>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</si>
  <si>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</si>
  <si>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</si>
  <si>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</si>
  <si>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</si>
  <si>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</si>
  <si>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</si>
  <si>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</si>
  <si>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</si>
  <si>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</si>
  <si>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</si>
  <si>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</si>
  <si>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</si>
  <si>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</si>
  <si>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</si>
  <si>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</si>
  <si>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</si>
  <si>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</si>
  <si>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</si>
  <si>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</si>
  <si>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</si>
  <si>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</si>
  <si>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</si>
  <si>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</si>
  <si>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</si>
  <si>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</si>
  <si>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</si>
  <si>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</si>
  <si>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</si>
  <si>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</si>
  <si>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</si>
  <si>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</si>
  <si>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</si>
  <si>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</si>
  <si>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</si>
  <si>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</si>
  <si>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</si>
  <si>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</si>
  <si>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</si>
  <si>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</si>
  <si>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</si>
  <si>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</si>
  <si>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</si>
  <si>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</si>
  <si>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</si>
  <si>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</si>
  <si>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</si>
  <si>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</si>
  <si>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</si>
  <si>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</si>
  <si>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</si>
  <si>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</si>
  <si>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</si>
  <si>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</si>
  <si>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</si>
  <si>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</si>
  <si>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</si>
  <si>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</si>
  <si>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</si>
  <si>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</si>
  <si>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</si>
  <si>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</si>
  <si>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</si>
  <si>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</si>
  <si>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</si>
  <si>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</si>
  <si>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</si>
  <si>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</si>
  <si>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</si>
  <si>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</si>
  <si>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</si>
  <si>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</si>
  <si>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</si>
  <si>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</si>
  <si>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</si>
  <si>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</si>
  <si>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</si>
  <si>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</si>
  <si>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</si>
  <si>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</si>
  <si>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</si>
  <si>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</si>
  <si>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</si>
  <si>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</si>
  <si>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</si>
  <si>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</si>
  <si>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</si>
  <si>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</si>
  <si>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</si>
  <si>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</si>
  <si>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</si>
  <si>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</si>
  <si>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</si>
  <si>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</si>
  <si>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</si>
  <si>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</si>
  <si>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</si>
  <si>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</si>
  <si>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</si>
  <si>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</si>
  <si>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</si>
  <si>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</si>
  <si>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</si>
  <si>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</si>
  <si>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</si>
  <si>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</si>
  <si>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</si>
  <si>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</si>
  <si>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</si>
  <si>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</si>
  <si>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</si>
  <si>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</si>
  <si>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</si>
  <si>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</si>
  <si>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</si>
  <si>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</si>
  <si>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</si>
  <si>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</si>
  <si>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</si>
  <si>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</si>
  <si>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</si>
  <si>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</si>
  <si>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</si>
  <si>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</si>
  <si>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</si>
  <si>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</si>
  <si>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</si>
  <si>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</si>
  <si>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</si>
  <si>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</si>
  <si>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</si>
  <si>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</si>
  <si>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</si>
  <si>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</si>
  <si>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</si>
  <si>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</si>
  <si>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</si>
  <si>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</si>
  <si>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</si>
  <si>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</si>
  <si>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</si>
  <si>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</si>
  <si>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</si>
  <si>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</si>
  <si>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</si>
  <si>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</si>
  <si>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</si>
  <si>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</si>
  <si>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</si>
  <si>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</si>
  <si>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</si>
  <si>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</si>
  <si>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</si>
  <si>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</si>
  <si>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</si>
  <si>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</si>
  <si>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</si>
  <si>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</si>
  <si>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</si>
  <si>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</si>
  <si>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</si>
  <si>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</si>
  <si>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</si>
  <si>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</si>
  <si>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</si>
  <si>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</si>
  <si>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</si>
  <si>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</si>
  <si>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</si>
  <si>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</si>
  <si>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</si>
  <si>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</si>
  <si>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</si>
  <si>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</si>
  <si>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</si>
  <si>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</si>
  <si>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</si>
  <si>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</si>
  <si>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</si>
  <si>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</si>
  <si>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</si>
  <si>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</si>
  <si>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</si>
  <si>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</si>
  <si>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</si>
  <si>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</si>
  <si>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</si>
  <si>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</si>
  <si>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</si>
  <si>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</si>
  <si>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</si>
  <si>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</si>
  <si>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</si>
  <si>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</si>
  <si>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</si>
  <si>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</si>
  <si>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</si>
  <si>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</si>
  <si>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</si>
  <si>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</si>
  <si>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</si>
  <si>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</si>
  <si>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</si>
  <si>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</si>
  <si>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</si>
  <si>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</si>
  <si>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</si>
  <si>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</si>
  <si>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</si>
  <si>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</si>
  <si>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</si>
  <si>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</si>
  <si>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</si>
  <si>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</si>
  <si>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</si>
  <si>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</si>
  <si>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</si>
  <si>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</si>
  <si>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</si>
  <si>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</si>
  <si>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</si>
  <si>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</si>
  <si>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</si>
  <si>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</si>
  <si>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</si>
  <si>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</si>
  <si>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</si>
  <si>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</si>
  <si>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</si>
  <si>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</si>
  <si>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</si>
  <si>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</si>
  <si>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</si>
  <si>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</si>
  <si>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</si>
  <si>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</si>
  <si>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</si>
  <si>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</si>
  <si>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</si>
  <si>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</si>
  <si>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</si>
  <si>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</si>
  <si>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</si>
  <si>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</si>
  <si>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</si>
  <si>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</si>
  <si>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</si>
  <si>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</si>
  <si>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</si>
  <si>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</si>
  <si>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</si>
  <si>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</si>
  <si>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</si>
  <si>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</si>
  <si>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</si>
  <si>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</si>
  <si>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</si>
  <si>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</si>
  <si>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</si>
  <si>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</si>
  <si>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</si>
  <si>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</si>
  <si>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</si>
  <si>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</si>
  <si>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</si>
  <si>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</si>
  <si>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</si>
  <si>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</si>
  <si>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</si>
  <si>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</si>
  <si>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</si>
  <si>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</si>
  <si>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</si>
  <si>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</si>
  <si>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</si>
  <si>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</si>
  <si>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</si>
  <si>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</si>
  <si>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</si>
  <si>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</si>
  <si>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</si>
  <si>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</si>
  <si>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</si>
  <si>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</si>
  <si>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</si>
  <si>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</si>
  <si>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</si>
  <si>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</si>
  <si>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</si>
  <si>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</si>
  <si>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</si>
  <si>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</si>
  <si>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</si>
  <si>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</si>
  <si>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</si>
  <si>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</si>
  <si>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</si>
  <si>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</si>
  <si>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</si>
  <si>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</si>
  <si>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</si>
  <si>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</si>
  <si>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</si>
  <si>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</si>
  <si>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</si>
  <si>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</si>
  <si>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</si>
  <si>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</si>
  <si>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</si>
  <si>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</si>
  <si>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</si>
  <si>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</si>
  <si>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</si>
  <si>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</si>
  <si>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</si>
  <si>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</si>
  <si>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</si>
  <si>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</si>
  <si>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</si>
  <si>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</si>
  <si>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</si>
  <si>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</si>
  <si>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</si>
  <si>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</si>
  <si>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</si>
  <si>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</si>
  <si>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</si>
  <si>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</si>
  <si>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</si>
  <si>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</si>
  <si>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</si>
  <si>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</si>
  <si>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</si>
  <si>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</si>
  <si>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</si>
  <si>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</si>
  <si>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</si>
  <si>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</si>
  <si>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</si>
  <si>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</si>
  <si>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</si>
  <si>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</si>
  <si>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</si>
  <si>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</si>
  <si>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</si>
  <si>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</si>
  <si>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</si>
  <si>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</si>
  <si>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</si>
  <si>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</si>
  <si>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</si>
  <si>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</si>
  <si>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</si>
  <si>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</si>
  <si>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</si>
  <si>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</si>
  <si>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</si>
  <si>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</si>
  <si>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</si>
  <si>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</si>
  <si>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</si>
  <si>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</si>
  <si>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</si>
  <si>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</si>
  <si>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</si>
  <si>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</si>
  <si>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</si>
  <si>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</si>
  <si>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</si>
  <si>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</si>
  <si>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</si>
  <si>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</si>
  <si>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</si>
  <si>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</si>
  <si>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</si>
  <si>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</si>
  <si>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</si>
  <si>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</si>
  <si>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</si>
  <si>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</si>
  <si>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</si>
  <si>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</si>
  <si>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</si>
  <si>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</si>
  <si>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</si>
  <si>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</si>
  <si>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</si>
  <si>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</si>
  <si>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</si>
  <si>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</si>
  <si>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</si>
  <si>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</si>
  <si>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</si>
  <si>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</si>
  <si>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</si>
  <si>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</si>
  <si>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</si>
  <si>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</si>
  <si>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</si>
  <si>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</si>
  <si>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</si>
  <si>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</si>
  <si>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</si>
  <si>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</si>
  <si>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</si>
  <si>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</si>
  <si>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</si>
  <si>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</si>
  <si>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</si>
  <si>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</si>
  <si>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</si>
  <si>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</si>
  <si>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</si>
  <si>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</si>
  <si>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</si>
  <si>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</si>
  <si>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</si>
  <si>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</si>
  <si>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</si>
  <si>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</si>
  <si>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</si>
  <si>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</si>
  <si>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</si>
  <si>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</si>
  <si>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</si>
  <si>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</si>
  <si>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</si>
  <si>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</si>
  <si>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</si>
  <si>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</si>
  <si>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</si>
  <si>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</si>
  <si>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</si>
  <si>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</si>
  <si>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</si>
  <si>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</si>
  <si>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</si>
  <si>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</si>
  <si>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</si>
  <si>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</si>
  <si>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</si>
  <si>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</si>
  <si>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</si>
  <si>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</si>
  <si>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</si>
  <si>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</si>
  <si>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</si>
  <si>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</si>
  <si>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</si>
  <si>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</si>
  <si>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</si>
  <si>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</si>
  <si>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</si>
  <si>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</si>
  <si>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</si>
  <si>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</si>
  <si>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</si>
  <si>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</si>
  <si>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</si>
  <si>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</si>
  <si>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</si>
  <si>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</si>
  <si>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</si>
  <si>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</si>
  <si>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</si>
  <si>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</si>
  <si>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</si>
  <si>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</si>
  <si>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</si>
  <si>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</si>
  <si>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</si>
  <si>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</si>
  <si>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</si>
  <si>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</si>
  <si>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</si>
  <si>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</si>
  <si>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</si>
  <si>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</si>
  <si>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</si>
  <si>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</si>
  <si>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</si>
  <si>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</si>
  <si>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</si>
  <si>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</si>
  <si>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</si>
  <si>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</si>
  <si>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</si>
  <si>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</si>
  <si>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</si>
  <si>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</si>
  <si>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</si>
  <si>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</si>
  <si>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</si>
  <si>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</si>
  <si>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</si>
  <si>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</si>
  <si>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</si>
  <si>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</si>
  <si>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</si>
  <si>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</si>
  <si>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</si>
  <si>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</si>
  <si>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</si>
  <si>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</si>
  <si>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</si>
  <si>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</si>
  <si>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</si>
  <si>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</si>
  <si>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</si>
  <si>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</si>
  <si>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</si>
  <si>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</si>
  <si>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</si>
  <si>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</si>
  <si>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</si>
  <si>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</si>
  <si>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</si>
  <si>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</si>
  <si>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</si>
  <si>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</si>
  <si>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</si>
  <si>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</si>
  <si>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</si>
  <si>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</si>
  <si>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</si>
  <si>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</si>
  <si>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</si>
  <si>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</si>
  <si>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</si>
  <si>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</si>
  <si>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</si>
  <si>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</si>
  <si>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</si>
  <si>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</si>
  <si>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</si>
  <si>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</si>
  <si>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</si>
  <si>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</si>
  <si>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</si>
  <si>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</si>
  <si>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</si>
  <si>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</si>
  <si>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</si>
  <si>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</si>
  <si>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</si>
  <si>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</si>
  <si>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</si>
  <si>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</si>
  <si>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</si>
  <si>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</si>
  <si>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</si>
  <si>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</si>
  <si>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</si>
  <si>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</si>
  <si>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</si>
  <si>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</si>
  <si>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</si>
  <si>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</si>
  <si>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</si>
  <si>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</si>
  <si>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</si>
  <si>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</si>
  <si>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</si>
  <si>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</si>
  <si>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</si>
  <si>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</si>
  <si>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</si>
  <si>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</si>
  <si>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</si>
  <si>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</si>
  <si>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</si>
  <si>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</si>
  <si>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</si>
  <si>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</si>
  <si>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</si>
  <si>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</si>
  <si>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</si>
  <si>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</si>
  <si>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</si>
  <si>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</si>
  <si>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</si>
  <si>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</si>
  <si>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</si>
  <si>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</si>
  <si>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</si>
  <si>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</si>
  <si>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</si>
  <si>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</si>
  <si>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</si>
  <si>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</si>
  <si>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</si>
  <si>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</si>
  <si>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</si>
  <si>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</si>
  <si>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</si>
  <si>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</si>
  <si>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</si>
  <si>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</si>
  <si>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</si>
  <si>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</si>
  <si>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</si>
  <si>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</si>
  <si>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</si>
  <si>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</si>
  <si>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</si>
  <si>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</si>
  <si>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</si>
  <si>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</si>
  <si>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</si>
  <si>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</si>
  <si>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</si>
  <si>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</si>
  <si>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</si>
  <si>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</si>
  <si>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</si>
  <si>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</si>
  <si>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</si>
  <si>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</si>
  <si>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</si>
  <si>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</si>
  <si>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</si>
  <si>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</si>
  <si>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</si>
  <si>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</si>
  <si>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</si>
  <si>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</si>
  <si>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</si>
  <si>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</si>
  <si>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</si>
  <si>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</si>
  <si>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</si>
  <si>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</si>
  <si>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</si>
  <si>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</si>
  <si>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</si>
  <si>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</si>
  <si>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</si>
  <si>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</si>
  <si>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</si>
  <si>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</si>
  <si>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</si>
  <si>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</si>
  <si>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</si>
  <si>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</si>
  <si>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</si>
  <si>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</si>
  <si>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</si>
  <si>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</si>
  <si>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</si>
  <si>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</si>
  <si>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</si>
  <si>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</si>
  <si>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</si>
  <si>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</si>
  <si>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</si>
  <si>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</si>
  <si>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</si>
  <si>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</si>
  <si>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</si>
  <si>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</si>
  <si>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</si>
  <si>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</si>
  <si>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</si>
  <si>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</si>
  <si>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</si>
  <si>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</si>
  <si>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</si>
  <si>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</si>
  <si>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</si>
  <si>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</si>
  <si>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</si>
  <si>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</si>
  <si>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</si>
  <si>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</si>
  <si>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</si>
  <si>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</si>
  <si>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</si>
  <si>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</si>
  <si>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</si>
  <si>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</si>
  <si>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</si>
  <si>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</si>
  <si>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</si>
  <si>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</si>
  <si>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</si>
  <si>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</si>
  <si>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</si>
  <si>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</si>
  <si>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</si>
  <si>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</si>
  <si>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</si>
  <si>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</si>
  <si>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</si>
  <si>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</si>
  <si>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</si>
  <si>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</si>
  <si>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</si>
  <si>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</si>
  <si>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</si>
  <si>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</si>
  <si>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</si>
  <si>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</si>
  <si>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</si>
  <si>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</si>
  <si>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</si>
  <si>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</si>
  <si>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</si>
  <si>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</si>
  <si>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</si>
  <si>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</si>
  <si>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</si>
  <si>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</si>
  <si>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</si>
  <si>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</si>
  <si>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</si>
  <si>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</si>
  <si>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</si>
  <si>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</si>
  <si>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</si>
  <si>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</si>
  <si>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</si>
  <si>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</si>
  <si>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</si>
  <si>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</si>
  <si>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</si>
  <si>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</si>
  <si>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</si>
  <si>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</si>
  <si>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</si>
  <si>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</si>
  <si>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</si>
  <si>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</si>
  <si>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</si>
  <si>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</si>
  <si>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</si>
  <si>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</si>
  <si>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</si>
  <si>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</si>
  <si>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</si>
  <si>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</si>
  <si>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</si>
  <si>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</si>
  <si>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</si>
  <si>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</si>
  <si>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</si>
  <si>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</si>
  <si>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</si>
  <si>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</si>
  <si>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</si>
  <si>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</si>
  <si>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</si>
  <si>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</si>
  <si>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</si>
  <si>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</si>
  <si>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</si>
  <si>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</si>
  <si>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</si>
  <si>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</si>
  <si>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</si>
  <si>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</si>
  <si>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</si>
  <si>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</si>
  <si>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</si>
  <si>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</si>
  <si>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</si>
  <si>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</si>
  <si>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</si>
  <si>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</si>
  <si>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</si>
  <si>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</si>
  <si>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</si>
  <si>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</si>
  <si>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</si>
  <si>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</si>
  <si>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</si>
  <si>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</si>
  <si>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</si>
  <si>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</si>
  <si>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</si>
  <si>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</si>
  <si>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</si>
  <si>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</si>
  <si>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</si>
  <si>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</si>
  <si>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</si>
  <si>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</si>
  <si>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</si>
  <si>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</si>
  <si>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</si>
  <si>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</si>
  <si>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</si>
  <si>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</si>
  <si>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</si>
  <si>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</si>
  <si>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</si>
  <si>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</si>
  <si>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</si>
  <si>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</si>
  <si>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</si>
  <si>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</si>
  <si>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</si>
  <si>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</si>
  <si>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</si>
  <si>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</si>
  <si>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</si>
  <si>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</si>
  <si>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</si>
  <si>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</si>
  <si>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</si>
  <si>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</si>
  <si>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</si>
  <si>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</si>
  <si>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</si>
  <si>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</si>
  <si>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</si>
  <si>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</si>
  <si>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</si>
  <si>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</si>
  <si>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</si>
  <si>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</si>
  <si>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</si>
  <si>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</si>
  <si>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</si>
  <si>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</si>
  <si>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</si>
  <si>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</si>
  <si>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</si>
  <si>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</si>
  <si>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</si>
  <si>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</si>
  <si>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</si>
  <si>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</si>
  <si>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</si>
  <si>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</si>
  <si>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</si>
  <si>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</si>
  <si>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</si>
  <si>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</si>
  <si>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</si>
  <si>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</si>
  <si>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</si>
  <si>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</si>
  <si>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</si>
  <si>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</si>
  <si>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</si>
  <si>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</si>
  <si>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</si>
  <si>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</si>
  <si>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</si>
  <si>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</si>
  <si>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</si>
  <si>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</si>
  <si>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</si>
  <si>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</si>
  <si>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</si>
  <si>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</si>
  <si>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</si>
  <si>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</si>
  <si>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</si>
  <si>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</si>
  <si>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</si>
  <si>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</si>
  <si>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</si>
  <si>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</si>
  <si>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</si>
  <si>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</si>
  <si>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</si>
  <si>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</si>
  <si>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</si>
  <si>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</si>
  <si>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</si>
  <si>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</si>
  <si>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</si>
  <si>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</si>
  <si>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</si>
  <si>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</si>
  <si>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</si>
  <si>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</si>
  <si>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</si>
  <si>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</si>
  <si>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</si>
  <si>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</si>
  <si>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</si>
  <si>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</si>
  <si>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</si>
  <si>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</si>
  <si>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</si>
  <si>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</si>
  <si>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</si>
  <si>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</si>
  <si>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</si>
  <si>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</si>
  <si>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</si>
  <si>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</si>
  <si>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</si>
  <si>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</si>
  <si>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</si>
  <si>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</si>
  <si>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</si>
  <si>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</si>
  <si>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</si>
  <si>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</si>
  <si>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</si>
  <si>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</si>
  <si>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</si>
  <si>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</si>
  <si>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</si>
  <si>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</si>
  <si>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</si>
  <si>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</si>
  <si>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</si>
  <si>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</si>
  <si>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</si>
  <si>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</si>
  <si>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</si>
  <si>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</si>
  <si>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</si>
  <si>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</si>
  <si>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</si>
  <si>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</si>
  <si>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</si>
  <si>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</si>
  <si>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</si>
  <si>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</si>
  <si>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</si>
  <si>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</si>
  <si>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</si>
  <si>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</si>
  <si>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</si>
  <si>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</si>
  <si>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</si>
  <si>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</si>
  <si>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</si>
  <si>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</si>
  <si>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</si>
  <si>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</si>
  <si>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</si>
  <si>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</si>
  <si>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</si>
  <si>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</si>
  <si>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</si>
  <si>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</si>
  <si>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</si>
  <si>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</si>
  <si>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</si>
  <si>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</si>
  <si>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</si>
  <si>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</si>
  <si>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</si>
  <si>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</si>
  <si>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</si>
  <si>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</si>
  <si>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</si>
  <si>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</si>
  <si>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</si>
  <si>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</si>
  <si>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</si>
  <si>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</si>
  <si>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</si>
  <si>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</si>
  <si>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</si>
  <si>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</si>
  <si>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</si>
  <si>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</si>
  <si>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</si>
  <si>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</si>
  <si>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</si>
  <si>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</si>
  <si>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</si>
  <si>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</si>
  <si>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</si>
  <si>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</si>
  <si>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</si>
  <si>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</si>
  <si>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</si>
  <si>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</si>
  <si>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</si>
  <si>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</si>
  <si>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</si>
  <si>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</si>
  <si>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</si>
  <si>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</si>
  <si>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</si>
  <si>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</si>
  <si>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</si>
  <si>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</si>
  <si>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</si>
  <si>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</si>
  <si>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</si>
  <si>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</si>
  <si>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</si>
  <si>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</si>
  <si>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</si>
  <si>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</si>
  <si>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</si>
  <si>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</si>
  <si>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</si>
  <si>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</si>
  <si>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</si>
  <si>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</si>
  <si>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</si>
  <si>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</si>
  <si>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</si>
  <si>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</si>
  <si>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</si>
  <si>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</si>
  <si>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</si>
  <si>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</si>
  <si>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</si>
  <si>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</si>
  <si>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</si>
  <si>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</si>
  <si>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</si>
  <si>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</si>
  <si>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</si>
  <si>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</si>
  <si>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</si>
  <si>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</si>
  <si>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</si>
  <si>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</si>
  <si>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</si>
  <si>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</si>
  <si>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</si>
  <si>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</si>
  <si>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</si>
  <si>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</si>
  <si>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</si>
  <si>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</si>
  <si>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</si>
  <si>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</si>
  <si>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</si>
  <si>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</si>
  <si>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</si>
  <si>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</si>
  <si>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</si>
  <si>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</si>
  <si>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</si>
  <si>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</si>
  <si>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</si>
  <si>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</si>
  <si>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</si>
  <si>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</si>
  <si>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</si>
  <si>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</si>
  <si>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</si>
  <si>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</si>
  <si>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</si>
  <si>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</si>
  <si>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</si>
  <si>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</si>
  <si>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</si>
  <si>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</si>
  <si>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</si>
  <si>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</si>
  <si>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</si>
  <si>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</si>
  <si>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</si>
  <si>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</si>
  <si>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</si>
  <si>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</si>
  <si>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</si>
  <si>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</si>
  <si>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</si>
  <si>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</si>
  <si>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</si>
  <si>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</si>
  <si>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</si>
  <si>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</si>
  <si>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</si>
  <si>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</si>
  <si>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</si>
  <si>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</si>
  <si>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</si>
  <si>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</si>
  <si>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</si>
  <si>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</si>
  <si>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</si>
  <si>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</si>
  <si>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</si>
  <si>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</si>
  <si>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</si>
  <si>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</si>
  <si>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</si>
  <si>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</si>
  <si>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</si>
  <si>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</si>
  <si>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</si>
  <si>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</si>
  <si>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</si>
  <si>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</si>
  <si>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</si>
  <si>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</si>
  <si>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</si>
  <si>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</si>
  <si>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</si>
  <si>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</si>
  <si>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</si>
  <si>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</si>
  <si>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</si>
  <si>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</si>
  <si>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</si>
  <si>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</si>
  <si>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</si>
  <si>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</si>
  <si>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</si>
  <si>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</si>
  <si>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</si>
  <si>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</si>
  <si>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</si>
  <si>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</si>
  <si>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</si>
  <si>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</si>
  <si>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</si>
  <si>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</si>
  <si>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</si>
  <si>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</si>
  <si>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</si>
  <si>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</si>
  <si>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</si>
  <si>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</si>
  <si>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</si>
  <si>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</si>
  <si>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</si>
  <si>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</si>
  <si>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</si>
  <si>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</si>
  <si>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</si>
  <si>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</si>
  <si>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</si>
  <si>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</si>
  <si>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</si>
  <si>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</si>
  <si>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</si>
  <si>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</si>
  <si>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</si>
  <si>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</si>
  <si>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</si>
  <si>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</si>
  <si>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</si>
  <si>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</si>
  <si>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</si>
  <si>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</si>
  <si>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</si>
  <si>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</si>
  <si>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</si>
  <si>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</si>
  <si>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</si>
  <si>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</si>
  <si>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</si>
  <si>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</si>
  <si>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</si>
  <si>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</si>
  <si>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</si>
  <si>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</si>
  <si>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</si>
  <si>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</si>
  <si>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</si>
  <si>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</si>
  <si>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</si>
  <si>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</si>
  <si>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</si>
  <si>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</si>
  <si>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</si>
  <si>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</si>
  <si>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</si>
  <si>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</si>
  <si>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</si>
  <si>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</si>
  <si>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</si>
  <si>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</si>
  <si>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</si>
  <si>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</si>
  <si>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</si>
  <si>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</si>
  <si>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</si>
  <si>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</si>
  <si>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</si>
  <si>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</si>
  <si>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</si>
  <si>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</si>
  <si>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</si>
  <si>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</si>
  <si>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</si>
  <si>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</si>
  <si>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</si>
  <si>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</si>
  <si>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</si>
  <si>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</si>
  <si>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</si>
  <si>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</si>
  <si>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</si>
  <si>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</si>
  <si>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</si>
  <si>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</si>
  <si>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</si>
  <si>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</si>
  <si>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</si>
  <si>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</si>
  <si>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</si>
  <si>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</si>
  <si>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</si>
  <si>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</si>
  <si>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</si>
  <si>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</si>
  <si>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</si>
  <si>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</si>
  <si>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</si>
  <si>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</si>
  <si>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</si>
  <si>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</si>
  <si>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</si>
  <si>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</si>
  <si>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</si>
  <si>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</si>
  <si>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</si>
  <si>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</si>
  <si>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</si>
  <si>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</si>
  <si>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</si>
  <si>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</si>
  <si>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</si>
  <si>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</si>
  <si>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</si>
  <si>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</si>
  <si>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</si>
  <si>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</si>
  <si>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</si>
  <si>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</si>
  <si>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</si>
  <si>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</si>
  <si>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</si>
  <si>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</si>
  <si>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</si>
  <si>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</si>
  <si>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</si>
  <si>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</si>
  <si>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</si>
  <si>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</si>
  <si>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</si>
  <si>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</si>
  <si>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</si>
  <si>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</si>
  <si>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</si>
  <si>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</si>
  <si>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</si>
  <si>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</si>
  <si>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</si>
  <si>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</si>
  <si>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</si>
  <si>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</si>
  <si>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</si>
  <si>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</si>
  <si>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</si>
  <si>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</si>
  <si>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</si>
  <si>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</si>
  <si>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</si>
  <si>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</si>
  <si>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</si>
  <si>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</si>
  <si>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</si>
  <si>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</si>
  <si>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</si>
  <si>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</si>
  <si>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</si>
  <si>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</si>
  <si>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</si>
  <si>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</si>
  <si>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</si>
  <si>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</si>
  <si>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</si>
  <si>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</si>
  <si>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</si>
  <si>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</si>
  <si>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</si>
  <si>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</si>
  <si>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</si>
  <si>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</si>
  <si>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</si>
  <si>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</si>
  <si>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</si>
  <si>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</si>
  <si>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</si>
  <si>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</si>
  <si>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</si>
  <si>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</si>
  <si>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</si>
  <si>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</si>
  <si>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</si>
  <si>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</si>
  <si>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</si>
  <si>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</si>
  <si>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</si>
  <si>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</si>
  <si>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</si>
  <si>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</si>
  <si>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</si>
  <si>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</si>
  <si>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</si>
  <si>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</si>
  <si>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</si>
  <si>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</si>
  <si>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</si>
  <si>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</si>
  <si>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</si>
  <si>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</si>
  <si>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</si>
  <si>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</si>
  <si>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</si>
  <si>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</si>
  <si>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</si>
  <si>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</si>
  <si>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</si>
  <si>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</si>
  <si>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</si>
  <si>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</si>
  <si>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</si>
  <si>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</si>
  <si>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</si>
  <si>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</si>
  <si>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</si>
  <si>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</si>
  <si>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</si>
  <si>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</si>
  <si>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</si>
  <si>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</si>
  <si>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</si>
  <si>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</si>
  <si>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</si>
  <si>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</si>
  <si>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</si>
  <si>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</si>
  <si>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</si>
  <si>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</si>
  <si>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</si>
  <si>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</si>
  <si>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</si>
  <si>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</si>
  <si>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</si>
  <si>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</si>
  <si>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</si>
  <si>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</si>
  <si>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</si>
  <si>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</si>
  <si>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</si>
  <si>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</si>
  <si>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</si>
  <si>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</si>
  <si>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</si>
  <si>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</si>
  <si>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</si>
  <si>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</si>
  <si>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</si>
  <si>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</si>
  <si>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</si>
  <si>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</si>
  <si>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</si>
  <si>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</si>
  <si>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</si>
  <si>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</si>
  <si>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</si>
  <si>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</si>
  <si>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</si>
  <si>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</si>
  <si>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</si>
  <si>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</si>
  <si>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</si>
  <si>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</si>
  <si>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</si>
  <si>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</si>
  <si>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</si>
  <si>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</si>
  <si>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</si>
  <si>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</si>
  <si>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</si>
  <si>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</si>
  <si>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</si>
  <si>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</si>
  <si>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</si>
  <si>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</si>
  <si>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</si>
  <si>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</si>
  <si>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</si>
  <si>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</si>
  <si>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</si>
  <si>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</si>
  <si>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</si>
  <si>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</si>
  <si>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</si>
  <si>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</si>
  <si>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</si>
  <si>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</si>
  <si>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</si>
  <si>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</si>
  <si>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</si>
  <si>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</si>
  <si>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</si>
  <si>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</si>
  <si>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</si>
  <si>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</si>
  <si>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</si>
  <si>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</si>
  <si>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</si>
  <si>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</si>
  <si>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</si>
  <si>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</si>
  <si>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</si>
  <si>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</si>
  <si>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</si>
  <si>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</si>
  <si>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</si>
  <si>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</si>
  <si>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</si>
  <si>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</si>
  <si>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</si>
  <si>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</si>
  <si>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</si>
  <si>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</si>
  <si>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</si>
  <si>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</si>
  <si>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</si>
  <si>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</si>
  <si>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</si>
  <si>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</si>
  <si>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</si>
  <si>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</si>
  <si>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</si>
  <si>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</si>
  <si>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</si>
  <si>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</si>
  <si>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</si>
  <si>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</si>
  <si>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</si>
  <si>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</si>
  <si>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</si>
  <si>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</si>
  <si>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</si>
  <si>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</si>
  <si>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</si>
  <si>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</si>
  <si>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</si>
  <si>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</si>
  <si>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</si>
  <si>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</si>
  <si>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</si>
  <si>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</si>
  <si>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</si>
  <si>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</si>
  <si>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</si>
  <si>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</si>
  <si>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</si>
  <si>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</si>
  <si>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</si>
  <si>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</si>
  <si>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</si>
  <si>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</si>
  <si>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</si>
  <si>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</si>
  <si>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</si>
  <si>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</si>
  <si>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</si>
  <si>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</si>
  <si>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</si>
  <si>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</si>
  <si>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</si>
  <si>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</si>
  <si>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</si>
  <si>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</si>
  <si>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</si>
  <si>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</si>
  <si>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</si>
  <si>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</si>
  <si>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</si>
  <si>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</si>
  <si>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</si>
  <si>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</si>
  <si>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</si>
  <si>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</si>
  <si>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</si>
  <si>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</si>
  <si>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</si>
  <si>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</si>
  <si>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</si>
  <si>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</si>
  <si>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</si>
  <si>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</si>
  <si>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</si>
  <si>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</si>
  <si>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</si>
  <si>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</si>
  <si>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</si>
  <si>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</si>
  <si>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</si>
  <si>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</si>
  <si>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</si>
  <si>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</si>
  <si>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</si>
  <si>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</si>
  <si>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</si>
  <si>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</si>
  <si>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</si>
  <si>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</si>
  <si>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</si>
  <si>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</si>
  <si>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</si>
  <si>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</si>
  <si>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</si>
  <si>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</si>
  <si>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</si>
  <si>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</si>
  <si>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</si>
  <si>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</si>
  <si>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</si>
  <si>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</si>
  <si>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</si>
  <si>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</si>
  <si>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</si>
  <si>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</si>
  <si>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</si>
  <si>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</si>
  <si>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</si>
  <si>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</si>
  <si>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</si>
  <si>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</si>
  <si>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</si>
  <si>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</si>
  <si>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</si>
  <si>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</si>
  <si>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</si>
  <si>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</si>
  <si>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</si>
  <si>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</si>
  <si>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</si>
  <si>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</si>
  <si>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</si>
  <si>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</si>
  <si>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</si>
  <si>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</si>
  <si>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</si>
  <si>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</si>
  <si>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</si>
  <si>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</si>
  <si>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</si>
  <si>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</si>
  <si>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</si>
  <si>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</si>
  <si>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</si>
  <si>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</si>
  <si>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</si>
  <si>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</si>
  <si>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</si>
  <si>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</si>
  <si>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</si>
  <si>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</si>
  <si>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</si>
  <si>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</si>
  <si>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</si>
  <si>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</si>
  <si>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</si>
  <si>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</si>
  <si>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</si>
  <si>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</si>
  <si>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</si>
  <si>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</si>
  <si>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</si>
  <si>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</si>
  <si>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</si>
  <si>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</si>
  <si>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</si>
  <si>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</si>
  <si>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</si>
  <si>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</si>
  <si>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</si>
  <si>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</si>
  <si>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</si>
  <si>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</si>
  <si>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</si>
  <si>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</si>
  <si>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</si>
  <si>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</si>
  <si>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</si>
  <si>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</si>
  <si>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</si>
  <si>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</si>
  <si>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</si>
  <si>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</si>
  <si>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</si>
  <si>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</si>
  <si>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</si>
  <si>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</si>
  <si>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</si>
  <si>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</si>
  <si>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</si>
  <si>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</si>
  <si>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</si>
  <si>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</si>
  <si>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</si>
  <si>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</si>
  <si>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</si>
  <si>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</si>
  <si>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</si>
  <si>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</si>
  <si>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</si>
  <si>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</si>
  <si>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</si>
  <si>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</si>
  <si>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</si>
  <si>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</si>
  <si>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</si>
  <si>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</si>
  <si>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</si>
  <si>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</si>
  <si>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</si>
  <si>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</si>
  <si>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</si>
  <si>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</si>
  <si>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</si>
  <si>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</si>
  <si>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</si>
  <si>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</si>
  <si>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</si>
  <si>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</si>
  <si>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</si>
  <si>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</si>
  <si>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</si>
  <si>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</si>
  <si>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</si>
  <si>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</si>
  <si>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</si>
  <si>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</si>
  <si>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</si>
  <si>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</si>
  <si>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</si>
  <si>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</si>
  <si>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</si>
  <si>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</si>
  <si>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</si>
  <si>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</si>
  <si>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</si>
  <si>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</si>
  <si>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</si>
  <si>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</si>
  <si>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</si>
  <si>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</si>
  <si>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</si>
  <si>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</si>
  <si>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</si>
  <si>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</si>
  <si>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</si>
  <si>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</si>
  <si>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</si>
  <si>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</si>
  <si>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</si>
  <si>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</si>
  <si>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</si>
  <si>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</si>
  <si>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</si>
  <si>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</si>
  <si>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</si>
  <si>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</si>
  <si>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</si>
  <si>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</si>
  <si>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</si>
  <si>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</si>
  <si>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</si>
  <si>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</si>
  <si>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</si>
  <si>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</si>
  <si>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</si>
  <si>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</si>
  <si>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</si>
  <si>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</si>
  <si>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</si>
  <si>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</si>
  <si>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</si>
  <si>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</si>
  <si>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</si>
  <si>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</si>
  <si>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</si>
  <si>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</si>
  <si>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</si>
  <si>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</si>
  <si>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</si>
  <si>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</si>
  <si>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</si>
  <si>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</si>
  <si>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</si>
  <si>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</si>
  <si>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</si>
  <si>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</si>
  <si>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</si>
  <si>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</si>
  <si>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</si>
  <si>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</si>
  <si>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</si>
  <si>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</si>
  <si>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</si>
  <si>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</si>
  <si>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</si>
  <si>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</si>
  <si>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</si>
  <si>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</si>
  <si>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</si>
  <si>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</si>
  <si>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</si>
  <si>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</si>
  <si>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</si>
  <si>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</si>
  <si>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</si>
  <si>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</si>
  <si>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</si>
  <si>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</si>
  <si>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</si>
  <si>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</si>
  <si>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</si>
  <si>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</si>
  <si>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</si>
  <si>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</si>
  <si>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</si>
  <si>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</si>
  <si>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</si>
  <si>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</si>
  <si>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</si>
  <si>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</si>
  <si>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</si>
  <si>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</si>
  <si>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</si>
  <si>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</si>
  <si>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</si>
  <si>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</si>
  <si>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</si>
  <si>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</si>
  <si>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</si>
  <si>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</si>
  <si>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</si>
  <si>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</si>
  <si>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</si>
  <si>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</si>
  <si>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</si>
  <si>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</si>
  <si>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</si>
  <si>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</si>
  <si>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</si>
  <si>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</si>
  <si>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</si>
  <si>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</si>
  <si>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</si>
  <si>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</si>
  <si>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</si>
  <si>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</si>
  <si>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</si>
  <si>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</si>
  <si>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</si>
  <si>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</si>
  <si>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</si>
  <si>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</si>
  <si>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</si>
  <si>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</si>
  <si>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</si>
  <si>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</si>
  <si>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</si>
  <si>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</si>
  <si>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</si>
  <si>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</si>
  <si>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</si>
  <si>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</si>
  <si>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</si>
  <si>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</si>
  <si>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</si>
  <si>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</si>
  <si>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</si>
  <si>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</si>
  <si>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</si>
  <si>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</si>
  <si>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</si>
  <si>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</si>
  <si>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</si>
  <si>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</si>
  <si>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</si>
  <si>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</si>
  <si>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</si>
  <si>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</si>
  <si>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</si>
  <si>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</si>
  <si>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</si>
  <si>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</si>
  <si>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</si>
  <si>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</si>
  <si>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</si>
  <si>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</si>
  <si>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</si>
  <si>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</si>
  <si>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</si>
  <si>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</si>
  <si>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</si>
  <si>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</si>
  <si>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</si>
  <si>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</si>
  <si>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</si>
  <si>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</si>
  <si>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</si>
  <si>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</si>
  <si>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</si>
  <si>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</si>
  <si>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</si>
  <si>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</si>
  <si>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</si>
  <si>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</si>
  <si>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</si>
  <si>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</si>
  <si>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</si>
  <si>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</si>
  <si>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</si>
  <si>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</si>
  <si>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</si>
  <si>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</si>
  <si>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</si>
  <si>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</si>
  <si>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</si>
  <si>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</si>
  <si>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</si>
  <si>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</si>
  <si>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</si>
  <si>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</si>
  <si>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</si>
  <si>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</si>
  <si>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</si>
  <si>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</si>
  <si>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</si>
  <si>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</si>
  <si>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</si>
  <si>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</si>
  <si>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</si>
  <si>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</si>
  <si>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</si>
  <si>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</si>
  <si>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</si>
  <si>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</si>
  <si>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</si>
  <si>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</si>
  <si>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</si>
  <si>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</si>
  <si>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</si>
  <si>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</si>
  <si>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</si>
  <si>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</si>
  <si>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</si>
  <si>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</si>
  <si>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</si>
  <si>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</si>
  <si>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</si>
  <si>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</si>
  <si>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</si>
  <si>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</si>
  <si>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</si>
  <si>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</si>
  <si>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</si>
  <si>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</si>
  <si>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</si>
  <si>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</si>
  <si>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</si>
  <si>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</si>
  <si>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</si>
  <si>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</si>
  <si>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</si>
  <si>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</si>
  <si>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</si>
  <si>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</si>
  <si>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</si>
  <si>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</si>
  <si>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</si>
  <si>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</si>
  <si>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</si>
  <si>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</si>
  <si>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</si>
  <si>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</si>
  <si>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</si>
  <si>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</si>
  <si>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</si>
  <si>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</si>
  <si>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</si>
  <si>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</si>
  <si>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</si>
  <si>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</si>
  <si>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</si>
  <si>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</si>
  <si>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</si>
  <si>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</si>
  <si>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</si>
  <si>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</si>
  <si>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</si>
  <si>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</si>
  <si>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</si>
  <si>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</si>
  <si>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</si>
  <si>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</si>
  <si>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</si>
  <si>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</si>
  <si>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</si>
  <si>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</si>
  <si>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</si>
  <si>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</si>
  <si>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</si>
  <si>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</si>
  <si>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</si>
  <si>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</si>
  <si>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</si>
  <si>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</si>
  <si>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</si>
  <si>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</si>
  <si>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</si>
  <si>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</si>
  <si>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</si>
  <si>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</si>
  <si>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</si>
  <si>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</si>
  <si>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</si>
  <si>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</si>
  <si>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</si>
  <si>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</si>
  <si>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</si>
  <si>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</si>
  <si>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</si>
  <si>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</si>
  <si>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</si>
  <si>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</si>
  <si>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</si>
  <si>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</si>
  <si>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</si>
  <si>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</si>
  <si>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</si>
  <si>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</si>
  <si>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</si>
  <si>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</si>
  <si>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</si>
  <si>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</si>
  <si>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</si>
  <si>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</si>
  <si>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</si>
  <si>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</si>
  <si>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</si>
  <si>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</si>
  <si>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</si>
  <si>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</si>
  <si>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</si>
  <si>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</si>
  <si>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</si>
  <si>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</si>
  <si>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</si>
  <si>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</si>
  <si>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</si>
  <si>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</si>
  <si>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</si>
  <si>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</si>
  <si>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</si>
  <si>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</si>
  <si>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</si>
  <si>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</si>
  <si>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</si>
  <si>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</si>
  <si>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</si>
  <si>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</si>
  <si>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</si>
  <si>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</si>
  <si>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</si>
  <si>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</si>
  <si>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</si>
  <si>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</si>
  <si>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</si>
  <si>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</si>
  <si>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</si>
  <si>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</si>
  <si>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</si>
  <si>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</si>
  <si>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</si>
  <si>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</si>
  <si>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</si>
  <si>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</si>
  <si>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</si>
  <si>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</si>
  <si>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</si>
  <si>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</si>
  <si>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</si>
  <si>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</si>
  <si>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</si>
  <si>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</si>
  <si>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</si>
  <si>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</si>
  <si>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</si>
  <si>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</si>
  <si>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</si>
  <si>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</si>
  <si>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</si>
  <si>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</si>
  <si>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</si>
  <si>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</si>
  <si>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</si>
  <si>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</si>
  <si>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</si>
  <si>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</si>
  <si>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</si>
  <si>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</si>
  <si>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</si>
  <si>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</si>
  <si>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</si>
  <si>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</si>
  <si>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</si>
  <si>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</si>
  <si>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</si>
  <si>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</si>
  <si>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</si>
  <si>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</si>
  <si>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</si>
  <si>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</si>
  <si>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</si>
  <si>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</si>
  <si>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</si>
  <si>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</si>
  <si>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</si>
  <si>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</si>
  <si>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</si>
  <si>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</si>
  <si>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</si>
  <si>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</si>
  <si>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</si>
  <si>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</si>
  <si>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</si>
  <si>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</si>
  <si>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</si>
  <si>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</si>
  <si>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</si>
  <si>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</si>
  <si>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</si>
  <si>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</si>
  <si>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</si>
  <si>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</si>
  <si>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</si>
  <si>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</si>
  <si>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</si>
  <si>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</si>
  <si>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</si>
  <si>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</si>
  <si>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</si>
  <si>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</si>
  <si>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</si>
  <si>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</si>
  <si>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</si>
  <si>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</si>
  <si>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</si>
  <si>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</si>
  <si>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</si>
  <si>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</si>
  <si>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</si>
  <si>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</si>
  <si>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</si>
  <si>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</si>
  <si>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</si>
  <si>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</si>
  <si>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</si>
  <si>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</si>
  <si>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</si>
  <si>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</si>
  <si>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</si>
  <si>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</si>
  <si>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</si>
  <si>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</si>
  <si>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</si>
  <si>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</si>
  <si>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</si>
  <si>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</si>
  <si>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</si>
  <si>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</si>
  <si>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</si>
  <si>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</si>
  <si>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</si>
  <si>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</si>
  <si>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</si>
  <si>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</si>
  <si>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</si>
  <si>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</si>
  <si>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</si>
  <si>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</si>
  <si>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</si>
  <si>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</si>
  <si>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</si>
  <si>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</si>
  <si>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</si>
  <si>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</si>
  <si>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</si>
  <si>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</si>
  <si>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</si>
  <si>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</si>
  <si>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</si>
  <si>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</si>
  <si>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</si>
  <si>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</si>
  <si>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</si>
  <si>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</si>
  <si>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</si>
  <si>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</si>
  <si>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</si>
  <si>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</si>
  <si>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</si>
  <si>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</si>
  <si>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</si>
  <si>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</si>
  <si>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</si>
  <si>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</si>
  <si>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</si>
  <si>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</si>
  <si>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</si>
  <si>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</si>
  <si>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</si>
  <si>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</si>
  <si>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</si>
  <si>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</si>
  <si>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</si>
  <si>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</si>
  <si>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</si>
  <si>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</si>
  <si>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</si>
  <si>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</si>
  <si>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</si>
  <si>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</si>
  <si>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</si>
  <si>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</si>
  <si>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</si>
  <si>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</si>
  <si>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</si>
  <si>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</si>
  <si>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</si>
  <si>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</si>
  <si>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</si>
  <si>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</si>
  <si>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</si>
  <si>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</si>
  <si>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</si>
  <si>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</si>
  <si>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</si>
  <si>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</si>
  <si>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</si>
  <si>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</si>
  <si>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</si>
  <si>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</si>
  <si>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</si>
  <si>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</si>
  <si>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</si>
  <si>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</si>
  <si>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</si>
  <si>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</si>
  <si>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</si>
  <si>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</si>
  <si>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</si>
  <si>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</si>
  <si>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</si>
  <si>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</si>
  <si>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</si>
  <si>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</si>
  <si>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</si>
  <si>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</si>
  <si>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</si>
  <si>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</si>
  <si>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</si>
  <si>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</si>
  <si>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</si>
  <si>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</si>
  <si>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</si>
  <si>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</si>
  <si>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</si>
  <si>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</si>
  <si>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</si>
  <si>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</si>
  <si>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</si>
  <si>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</si>
  <si>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</si>
  <si>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</si>
  <si>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</si>
  <si>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</si>
  <si>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</si>
  <si>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</si>
  <si>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</si>
  <si>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</si>
  <si>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</si>
  <si>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</si>
  <si>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</si>
  <si>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</si>
  <si>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</si>
  <si>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</si>
  <si>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</si>
  <si>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</si>
  <si>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</si>
  <si>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</si>
  <si>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</si>
  <si>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</si>
  <si>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</si>
  <si>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</si>
  <si>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</si>
  <si>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</si>
  <si>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</si>
  <si>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</si>
  <si>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</si>
  <si>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</si>
  <si>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</si>
  <si>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</si>
  <si>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</si>
  <si>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</si>
  <si>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</si>
  <si>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</si>
  <si>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</si>
  <si>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</si>
  <si>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</si>
  <si>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</si>
  <si>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</si>
  <si>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</si>
  <si>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</si>
  <si>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</si>
  <si>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</si>
  <si>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</si>
  <si>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</si>
  <si>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</si>
  <si>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</si>
  <si>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</si>
  <si>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</si>
  <si>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</si>
  <si>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</si>
  <si>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</si>
  <si>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</si>
  <si>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</si>
  <si>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</si>
  <si>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</si>
  <si>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</si>
  <si>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</si>
  <si>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</si>
  <si>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</si>
  <si>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</si>
  <si>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</si>
  <si>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</si>
  <si>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</si>
  <si>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</si>
  <si>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</si>
  <si>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</si>
  <si>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</si>
  <si>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</si>
  <si>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</si>
  <si>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</si>
  <si>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</si>
  <si>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</si>
  <si>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</si>
  <si>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</si>
  <si>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</si>
  <si>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</si>
  <si>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</si>
  <si>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</si>
  <si>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</si>
  <si>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</si>
  <si>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</si>
  <si>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</si>
  <si>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</si>
  <si>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</si>
  <si>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</si>
  <si>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</si>
  <si>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</si>
  <si>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</si>
  <si>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</si>
  <si>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</si>
  <si>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</si>
  <si>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</si>
  <si>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</si>
  <si>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</si>
  <si>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</si>
  <si>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</si>
  <si>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</si>
  <si>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</si>
  <si>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</si>
  <si>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</si>
  <si>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</si>
  <si>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</si>
  <si>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</si>
  <si>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</si>
  <si>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</si>
  <si>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</si>
  <si>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</si>
  <si>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</si>
  <si>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</si>
  <si>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</si>
  <si>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</si>
  <si>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</si>
  <si>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</si>
  <si>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</si>
  <si>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</si>
  <si>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</si>
  <si>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</si>
  <si>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</si>
  <si>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</si>
  <si>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</si>
  <si>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</si>
  <si>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</si>
  <si>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</si>
  <si>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</si>
  <si>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</si>
  <si>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</si>
  <si>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</si>
  <si>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</si>
  <si>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</si>
  <si>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</si>
  <si>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</si>
  <si>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</si>
  <si>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</si>
  <si>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</si>
  <si>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</si>
  <si>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</si>
  <si>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</si>
  <si>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</si>
  <si>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</si>
  <si>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</si>
  <si>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</si>
  <si>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</si>
  <si>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</si>
  <si>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</si>
  <si>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</si>
  <si>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</si>
  <si>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</si>
  <si>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</si>
  <si>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</si>
  <si>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</si>
  <si>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</si>
  <si>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</si>
  <si>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</si>
  <si>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</si>
  <si>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</si>
  <si>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</si>
  <si>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</si>
  <si>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</si>
  <si>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</si>
  <si>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</si>
  <si>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</si>
  <si>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</si>
  <si>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</si>
  <si>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</si>
  <si>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</si>
  <si>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</si>
  <si>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</si>
  <si>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</si>
  <si>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</si>
  <si>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</si>
  <si>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</si>
  <si>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</si>
  <si>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</si>
  <si>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</si>
  <si>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</si>
  <si>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</si>
  <si>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</si>
  <si>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</si>
  <si>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</si>
  <si>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</si>
  <si>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</si>
  <si>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</si>
  <si>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</si>
  <si>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</si>
  <si>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</si>
  <si>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</si>
  <si>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</si>
  <si>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</si>
  <si>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</si>
  <si>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</si>
  <si>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</si>
  <si>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</si>
  <si>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</si>
  <si>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</si>
  <si>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</si>
  <si>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</si>
  <si>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</si>
  <si>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</si>
  <si>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</si>
  <si>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</si>
  <si>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</si>
  <si>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</si>
  <si>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</si>
  <si>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</si>
  <si>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</si>
  <si>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</si>
  <si>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</si>
  <si>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</si>
  <si>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</si>
  <si>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</si>
  <si>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</si>
  <si>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</si>
  <si>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</si>
  <si>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</si>
  <si>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</si>
  <si>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</si>
  <si>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</si>
  <si>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</si>
  <si>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</si>
  <si>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</si>
  <si>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</si>
  <si>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</si>
  <si>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</si>
  <si>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</si>
  <si>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</si>
  <si>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</si>
  <si>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</si>
  <si>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</si>
  <si>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</si>
  <si>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</si>
  <si>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</si>
  <si>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</si>
  <si>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</si>
  <si>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</si>
  <si>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</si>
  <si>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</si>
  <si>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</si>
  <si>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</si>
  <si>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</si>
  <si>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</si>
  <si>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</si>
  <si>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</si>
  <si>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</si>
  <si>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</si>
  <si>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</si>
  <si>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</si>
  <si>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</si>
  <si>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</si>
  <si>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</si>
  <si>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</si>
  <si>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</si>
  <si>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</si>
  <si>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</si>
  <si>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</si>
  <si>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</si>
  <si>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</si>
  <si>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</si>
  <si>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</si>
  <si>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</si>
  <si>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</si>
  <si>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</si>
  <si>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</si>
  <si>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</si>
  <si>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</si>
  <si>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</si>
  <si>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</si>
  <si>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</si>
  <si>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</si>
  <si>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</si>
  <si>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</si>
  <si>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</si>
  <si>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</si>
  <si>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</si>
  <si>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</si>
  <si>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</si>
  <si>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</si>
  <si>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</si>
  <si>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</si>
  <si>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</si>
  <si>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</si>
  <si>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</si>
  <si>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</si>
  <si>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</si>
  <si>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</si>
  <si>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</si>
  <si>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</si>
  <si>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</si>
  <si>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</si>
  <si>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</si>
  <si>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</si>
  <si>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</si>
  <si>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</si>
  <si>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</si>
  <si>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</si>
  <si>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</si>
  <si>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</si>
  <si>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</si>
  <si>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</si>
  <si>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</si>
  <si>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</si>
  <si>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</si>
  <si>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</si>
  <si>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</si>
  <si>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</si>
  <si>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</si>
  <si>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</si>
  <si>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</si>
  <si>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</si>
  <si>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</si>
  <si>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</si>
  <si>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</si>
  <si>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</si>
  <si>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</si>
  <si>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</si>
  <si>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</si>
  <si>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</si>
  <si>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</si>
  <si>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</si>
  <si>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</si>
  <si>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</si>
  <si>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</si>
  <si>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</si>
  <si>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</si>
  <si>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</si>
  <si>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</si>
  <si>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</si>
  <si>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</si>
  <si>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</si>
  <si>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</si>
  <si>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</si>
  <si>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</si>
  <si>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</si>
  <si>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</si>
  <si>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</si>
  <si>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</si>
  <si>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</si>
  <si>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</si>
  <si>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</si>
  <si>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</si>
  <si>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</si>
  <si>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</si>
  <si>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</si>
  <si>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</si>
  <si>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</si>
  <si>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</si>
  <si>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</si>
  <si>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</si>
  <si>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</si>
  <si>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</si>
  <si>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</si>
  <si>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</si>
  <si>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</si>
  <si>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</si>
  <si>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</si>
  <si>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</si>
  <si>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</si>
  <si>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</si>
  <si>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</si>
  <si>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</si>
  <si>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</si>
  <si>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</si>
  <si>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</si>
  <si>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</si>
  <si>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</si>
  <si>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</si>
  <si>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</si>
  <si>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</si>
  <si>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</si>
  <si>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</si>
  <si>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</si>
  <si>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</si>
  <si>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</si>
  <si>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</si>
  <si>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</si>
  <si>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</si>
  <si>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</si>
  <si>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</si>
  <si>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</si>
  <si>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</si>
  <si>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</si>
  <si>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</si>
  <si>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</si>
  <si>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</si>
  <si>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</si>
  <si>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</si>
  <si>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</si>
  <si>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</si>
  <si>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</si>
  <si>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</si>
  <si>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</si>
  <si>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</si>
  <si>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</si>
  <si>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</si>
  <si>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</si>
  <si>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</si>
  <si>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</si>
  <si>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</si>
  <si>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</si>
  <si>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</si>
  <si>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</si>
  <si>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</si>
  <si>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</si>
  <si>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</si>
  <si>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</si>
  <si>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</si>
  <si>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</si>
  <si>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</si>
  <si>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</si>
  <si>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</si>
  <si>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</si>
  <si>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</si>
  <si>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</si>
  <si>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</si>
  <si>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</si>
  <si>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</si>
  <si>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</si>
  <si>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</si>
  <si>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</si>
  <si>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</si>
  <si>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</si>
  <si>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</si>
  <si>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</si>
  <si>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</si>
  <si>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</si>
  <si>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</si>
  <si>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</si>
  <si>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</si>
  <si>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</si>
  <si>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</si>
  <si>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</si>
  <si>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</si>
  <si>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</si>
  <si>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</si>
  <si>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</si>
  <si>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</si>
  <si>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</si>
  <si>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</si>
  <si>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</si>
  <si>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</si>
  <si>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</si>
  <si>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</si>
  <si>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</si>
  <si>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</si>
  <si>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</si>
  <si>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</si>
  <si>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</si>
  <si>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</si>
  <si>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</si>
  <si>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</si>
  <si>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</si>
  <si>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</si>
  <si>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</si>
  <si>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</si>
  <si>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</si>
  <si>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</si>
  <si>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</si>
  <si>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</si>
  <si>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</si>
  <si>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</si>
  <si>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</si>
  <si>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</si>
  <si>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</si>
  <si>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</si>
  <si>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</si>
  <si>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</si>
  <si>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</si>
  <si>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</si>
  <si>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</si>
  <si>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</si>
  <si>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</si>
  <si>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</si>
  <si>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</si>
  <si>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</si>
  <si>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</si>
  <si>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</si>
  <si>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</si>
  <si>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</si>
  <si>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</si>
  <si>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</si>
  <si>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</si>
  <si>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</si>
  <si>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</si>
  <si>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</si>
  <si>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</si>
  <si>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</si>
  <si>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</si>
  <si>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</si>
  <si>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</si>
  <si>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</si>
  <si>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</si>
  <si>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</si>
  <si>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</si>
  <si>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</si>
  <si>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</si>
  <si>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</si>
  <si>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</si>
  <si>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</si>
  <si>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</si>
  <si>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</si>
  <si>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</si>
  <si>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</si>
  <si>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</si>
  <si>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</si>
  <si>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</si>
  <si>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</si>
  <si>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</si>
  <si>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</si>
  <si>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</si>
  <si>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</si>
  <si>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</si>
  <si>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</si>
  <si>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</si>
  <si>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</si>
  <si>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</si>
  <si>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</si>
  <si>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</si>
  <si>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</si>
  <si>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</si>
  <si>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</si>
  <si>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</si>
  <si>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</si>
  <si>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</si>
  <si>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</si>
  <si>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</si>
  <si>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</si>
  <si>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</si>
  <si>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</si>
  <si>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</si>
  <si>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</si>
  <si>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</si>
  <si>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</si>
  <si>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</si>
  <si>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</si>
  <si>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</si>
  <si>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</si>
  <si>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</si>
  <si>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</si>
  <si>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</si>
  <si>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</si>
  <si>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</si>
  <si>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</si>
  <si>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</si>
  <si>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</si>
  <si>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</si>
  <si>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</si>
  <si>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</si>
  <si>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</si>
  <si>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</si>
  <si>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</si>
  <si>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</si>
  <si>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</si>
  <si>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</si>
  <si>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</si>
  <si>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</si>
  <si>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</si>
  <si>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</si>
  <si>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</si>
  <si>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</si>
  <si>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</si>
  <si>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</si>
  <si>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</si>
  <si>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</si>
  <si>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</si>
  <si>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</si>
  <si>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</si>
  <si>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</si>
  <si>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</si>
  <si>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</si>
  <si>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</si>
  <si>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</si>
  <si>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</si>
  <si>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</si>
  <si>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</si>
  <si>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</si>
  <si>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</si>
  <si>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</si>
  <si>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</si>
  <si>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</si>
  <si>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</si>
  <si>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</si>
  <si>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</si>
  <si>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</si>
  <si>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</si>
  <si>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</si>
  <si>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</si>
  <si>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</si>
  <si>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</si>
  <si>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</si>
  <si>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</si>
  <si>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</si>
  <si>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</si>
  <si>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</si>
  <si>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</si>
  <si>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</si>
  <si>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</si>
  <si>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</si>
  <si>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</si>
  <si>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</si>
  <si>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</si>
  <si>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</si>
  <si>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</si>
  <si>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</si>
  <si>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</si>
  <si>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</si>
  <si>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</si>
  <si>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</si>
  <si>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</si>
  <si>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</si>
  <si>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</si>
  <si>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</si>
  <si>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</si>
  <si>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</si>
  <si>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</si>
  <si>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</si>
  <si>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</si>
  <si>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</si>
  <si>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</si>
  <si>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</si>
  <si>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</si>
  <si>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</si>
  <si>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</si>
  <si>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</si>
  <si>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</si>
  <si>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</si>
  <si>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</si>
  <si>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</si>
  <si>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</si>
  <si>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</si>
  <si>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</si>
  <si>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</si>
  <si>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</si>
  <si>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</si>
  <si>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</si>
  <si>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</si>
  <si>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</si>
  <si>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</si>
  <si>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</si>
  <si>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</si>
  <si>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</si>
  <si>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</si>
  <si>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</si>
  <si>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</si>
  <si>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</si>
  <si>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</si>
  <si>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</si>
  <si>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</si>
  <si>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</si>
  <si>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</si>
  <si>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</si>
  <si>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</si>
  <si>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</si>
  <si>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</si>
  <si>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</si>
  <si>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</si>
  <si>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</si>
  <si>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</si>
  <si>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</si>
  <si>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</si>
  <si>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</si>
  <si>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</si>
  <si>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</si>
  <si>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</si>
  <si>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</si>
  <si>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</si>
  <si>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</si>
  <si>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</si>
  <si>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</si>
  <si>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</si>
  <si>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</si>
  <si>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</si>
  <si>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</si>
  <si>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</si>
  <si>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</si>
  <si>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</si>
  <si>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</si>
  <si>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</si>
  <si>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</si>
  <si>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</si>
  <si>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</si>
  <si>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</si>
  <si>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</si>
  <si>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</si>
  <si>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</si>
  <si>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</si>
  <si>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</si>
  <si>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</si>
  <si>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</si>
  <si>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</si>
  <si>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</si>
  <si>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</si>
  <si>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</si>
  <si>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</si>
  <si>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</si>
  <si>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</si>
  <si>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</si>
  <si>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</si>
  <si>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</si>
  <si>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</si>
  <si>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</si>
  <si>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</si>
  <si>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</si>
  <si>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</si>
  <si>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</si>
  <si>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</si>
  <si>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</si>
  <si>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</si>
  <si>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</si>
  <si>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</si>
  <si>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</si>
  <si>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</si>
  <si>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</si>
  <si>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</si>
  <si>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</si>
  <si>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</si>
  <si>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</si>
  <si>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</si>
  <si>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</si>
  <si>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</si>
  <si>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</si>
  <si>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</si>
  <si>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</si>
  <si>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</si>
  <si>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</si>
  <si>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</si>
  <si>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</si>
  <si>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</si>
  <si>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</si>
  <si>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</si>
  <si>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</si>
  <si>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</si>
  <si>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</si>
  <si>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</si>
  <si>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</si>
  <si>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</si>
  <si>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</si>
  <si>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</si>
  <si>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</si>
  <si>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</si>
  <si>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</si>
  <si>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</si>
  <si>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</si>
  <si>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</si>
  <si>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</si>
  <si>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</si>
  <si>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</si>
  <si>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</si>
  <si>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</si>
  <si>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</si>
  <si>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</si>
  <si>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</si>
  <si>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</si>
  <si>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</si>
  <si>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</si>
  <si>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</si>
  <si>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</si>
  <si>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</si>
  <si>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</si>
  <si>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</si>
  <si>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</si>
  <si>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</si>
  <si>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</si>
  <si>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</si>
  <si>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</si>
  <si>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</si>
  <si>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</si>
  <si>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</si>
  <si>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</si>
  <si>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</si>
  <si>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</si>
  <si>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</si>
  <si>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</si>
  <si>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</si>
  <si>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</si>
  <si>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</si>
  <si>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</si>
  <si>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</si>
  <si>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</si>
  <si>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</si>
  <si>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</si>
  <si>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</si>
  <si>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</si>
  <si>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</si>
  <si>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</si>
  <si>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</si>
  <si>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</si>
  <si>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</si>
  <si>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</si>
  <si>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</si>
  <si>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</si>
  <si>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</si>
  <si>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</si>
  <si>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</si>
  <si>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</si>
  <si>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</si>
  <si>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</si>
  <si>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</si>
  <si>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</si>
  <si>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</si>
  <si>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</si>
  <si>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</si>
  <si>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</si>
  <si>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</si>
  <si>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</si>
  <si>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</si>
  <si>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</si>
  <si>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</si>
  <si>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</si>
  <si>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</si>
  <si>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</si>
  <si>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</si>
  <si>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</si>
  <si>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</si>
  <si>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</si>
  <si>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</si>
  <si>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</si>
  <si>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</si>
  <si>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</si>
  <si>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</si>
  <si>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</si>
  <si>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</si>
  <si>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</si>
  <si>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</si>
  <si>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</si>
  <si>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</si>
  <si>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</si>
  <si>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</si>
  <si>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</si>
  <si>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</si>
  <si>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</si>
  <si>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</si>
  <si>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</si>
  <si>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</si>
  <si>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</si>
  <si>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</si>
  <si>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</si>
  <si>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</si>
  <si>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</si>
  <si>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</si>
  <si>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</si>
  <si>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</si>
  <si>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</si>
  <si>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</si>
  <si>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</si>
  <si>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</si>
  <si>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</si>
  <si>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</si>
  <si>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</si>
  <si>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</si>
  <si>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</si>
  <si>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</si>
  <si>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</si>
  <si>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</si>
  <si>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</si>
  <si>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</si>
  <si>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</si>
  <si>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</si>
  <si>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</si>
  <si>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</si>
  <si>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</si>
  <si>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</si>
  <si>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</si>
  <si>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</si>
  <si>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</si>
  <si>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</si>
  <si>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</si>
  <si>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</si>
  <si>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</si>
  <si>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</si>
  <si>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</si>
  <si>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</si>
  <si>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</si>
  <si>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</si>
  <si>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</si>
  <si>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</si>
  <si>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</si>
  <si>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</si>
  <si>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</si>
  <si>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</si>
  <si>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</si>
  <si>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</si>
  <si>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</si>
  <si>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</si>
  <si>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</si>
  <si>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</si>
  <si>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</si>
  <si>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</si>
  <si>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</si>
  <si>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</si>
  <si>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</si>
  <si>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</si>
  <si>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</si>
  <si>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</si>
  <si>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</si>
  <si>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</si>
  <si>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</si>
  <si>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</si>
  <si>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</si>
  <si>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</si>
  <si>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</si>
  <si>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</si>
  <si>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</si>
  <si>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</si>
  <si>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</si>
  <si>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</si>
  <si>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</si>
  <si>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</si>
  <si>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</si>
  <si>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</si>
  <si>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</si>
  <si>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</si>
  <si>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</si>
  <si>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</si>
  <si>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</si>
  <si>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</si>
  <si>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</si>
  <si>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</si>
  <si>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</si>
  <si>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</si>
  <si>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</si>
  <si>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</si>
  <si>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</si>
  <si>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</si>
  <si>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</si>
  <si>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</si>
  <si>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</si>
  <si>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</si>
  <si>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</si>
  <si>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</si>
  <si>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</si>
  <si>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</si>
  <si>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</si>
  <si>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</si>
  <si>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</si>
  <si>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</si>
  <si>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</si>
  <si>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</si>
  <si>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</si>
  <si>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</si>
  <si>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</si>
  <si>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</si>
  <si>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</si>
  <si>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</si>
  <si>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</si>
  <si>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</si>
  <si>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</si>
  <si>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</si>
  <si>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</si>
  <si>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</si>
  <si>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</si>
  <si>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</si>
  <si>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</si>
  <si>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</si>
  <si>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</si>
  <si>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</si>
  <si>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</si>
  <si>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</si>
  <si>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</si>
  <si>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</si>
  <si>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</si>
  <si>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</si>
  <si>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</si>
  <si>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</si>
  <si>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</si>
  <si>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</si>
  <si>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</si>
  <si>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</si>
  <si>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</si>
  <si>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</si>
  <si>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</si>
  <si>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</si>
  <si>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</si>
  <si>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</si>
  <si>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</si>
  <si>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</si>
  <si>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</si>
  <si>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</si>
  <si>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</si>
  <si>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</si>
  <si>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</si>
  <si>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</si>
  <si>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</si>
  <si>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</si>
  <si>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</si>
  <si>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</si>
  <si>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</si>
  <si>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</si>
  <si>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</si>
  <si>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</si>
  <si>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</si>
  <si>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</si>
  <si>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</si>
  <si>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</si>
  <si>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</si>
  <si>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</si>
  <si>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</si>
  <si>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</si>
  <si>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</si>
  <si>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</si>
  <si>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</si>
  <si>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</si>
  <si>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</si>
  <si>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</si>
  <si>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</si>
  <si>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</si>
  <si>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</si>
  <si>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</si>
  <si>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</si>
  <si>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</si>
  <si>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</si>
  <si>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</si>
  <si>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</si>
  <si>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</si>
  <si>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</si>
  <si>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</si>
  <si>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</si>
  <si>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</si>
  <si>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</si>
  <si>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</si>
  <si>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</si>
  <si>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</si>
  <si>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</si>
  <si>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</si>
  <si>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</si>
  <si>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</si>
  <si>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</si>
  <si>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</si>
  <si>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</si>
  <si>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</si>
  <si>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</si>
  <si>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</si>
  <si>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</si>
  <si>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</si>
  <si>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</si>
  <si>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</si>
  <si>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</si>
  <si>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</si>
  <si>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</si>
  <si>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</si>
  <si>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</si>
  <si>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</si>
  <si>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</si>
  <si>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</si>
  <si>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</si>
  <si>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</si>
  <si>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</si>
  <si>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</si>
  <si>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</si>
  <si>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</si>
  <si>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</si>
  <si>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</si>
  <si>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</si>
  <si>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</si>
  <si>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</si>
  <si>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</si>
  <si>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</si>
  <si>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</si>
  <si>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</si>
  <si>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</si>
  <si>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</si>
  <si>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</si>
  <si>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</si>
  <si>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</si>
  <si>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</si>
  <si>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</si>
  <si>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</si>
  <si>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</si>
  <si>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</si>
  <si>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</si>
  <si>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</si>
  <si>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</si>
  <si>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</si>
  <si>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</si>
  <si>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</si>
  <si>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</si>
  <si>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</si>
  <si>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</si>
  <si>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</si>
  <si>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</si>
  <si>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</si>
  <si>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</si>
  <si>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</si>
  <si>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</si>
  <si>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</si>
  <si>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</si>
  <si>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</si>
  <si>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</si>
  <si>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</si>
  <si>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</si>
  <si>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</si>
  <si>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</si>
  <si>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</si>
  <si>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</si>
  <si>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</si>
  <si>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</si>
  <si>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</si>
  <si>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</si>
  <si>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</si>
  <si>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</si>
  <si>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</si>
  <si>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</si>
  <si>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</si>
  <si>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</si>
  <si>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</si>
  <si>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</si>
  <si>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</si>
  <si>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</si>
  <si>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</si>
  <si>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</si>
  <si>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</si>
  <si>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</si>
  <si>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</si>
  <si>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</si>
  <si>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</si>
  <si>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</si>
  <si>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</si>
  <si>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</si>
  <si>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</si>
  <si>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</si>
  <si>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</si>
  <si>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</si>
  <si>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</si>
  <si>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</si>
  <si>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</si>
  <si>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</si>
  <si>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</si>
  <si>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</si>
  <si>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</si>
  <si>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</si>
  <si>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</si>
  <si>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</si>
  <si>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</si>
  <si>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</si>
  <si>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</si>
  <si>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</si>
  <si>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</si>
  <si>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</si>
  <si>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</si>
  <si>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</si>
  <si>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</si>
  <si>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</si>
  <si>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</si>
  <si>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</si>
  <si>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</si>
  <si>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</si>
  <si>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</si>
  <si>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</si>
  <si>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</si>
  <si>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</si>
  <si>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</si>
  <si>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</si>
  <si>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</si>
  <si>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</si>
  <si>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</si>
  <si>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</si>
  <si>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</si>
  <si>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</si>
  <si>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</si>
  <si>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</si>
  <si>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</si>
  <si>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</si>
  <si>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</si>
  <si>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</si>
  <si>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</si>
  <si>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</si>
  <si>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</si>
  <si>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</si>
  <si>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</si>
  <si>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</si>
  <si>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</si>
  <si>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</si>
  <si>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</si>
  <si>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</si>
  <si>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</si>
  <si>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</si>
  <si>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</si>
  <si>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</si>
  <si>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</si>
  <si>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</si>
  <si>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</si>
  <si>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</si>
  <si>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</si>
  <si>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</si>
  <si>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</si>
  <si>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</si>
  <si>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</si>
  <si>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</si>
  <si>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</si>
  <si>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</si>
  <si>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</si>
  <si>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</si>
  <si>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</si>
  <si>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</si>
  <si>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</si>
  <si>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</si>
  <si>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</si>
  <si>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</si>
  <si>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</si>
  <si>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</si>
  <si>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</si>
  <si>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</si>
  <si>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</si>
  <si>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</si>
  <si>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</si>
  <si>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</si>
  <si>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</si>
  <si>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</si>
  <si>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</si>
  <si>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</si>
  <si>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</si>
  <si>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</si>
  <si>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</si>
  <si>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</si>
  <si>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</si>
  <si>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</si>
  <si>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</si>
  <si>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</si>
  <si>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</si>
  <si>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</si>
  <si>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</si>
  <si>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</si>
  <si>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</si>
  <si>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</si>
  <si>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</si>
  <si>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</si>
  <si>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</si>
  <si>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</si>
  <si>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</si>
  <si>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</si>
  <si>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</si>
  <si>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</si>
  <si>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</si>
  <si>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</si>
  <si>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</si>
  <si>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</si>
  <si>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</si>
  <si>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</si>
  <si>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</si>
  <si>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</si>
  <si>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</si>
  <si>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</si>
  <si>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</si>
  <si>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</si>
  <si>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</si>
  <si>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</si>
  <si>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</si>
  <si>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</si>
  <si>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</si>
  <si>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</si>
  <si>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</si>
  <si>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</si>
  <si>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</si>
  <si>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</si>
  <si>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</si>
  <si>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</si>
  <si>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</si>
  <si>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</si>
  <si>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</si>
  <si>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</si>
  <si>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</si>
  <si>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</si>
  <si>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</si>
  <si>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</si>
  <si>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</si>
  <si>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</si>
  <si>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</si>
  <si>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</si>
  <si>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</si>
  <si>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</si>
  <si>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</si>
  <si>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</si>
  <si>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</si>
  <si>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</si>
  <si>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</si>
  <si>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</si>
  <si>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</si>
  <si>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</si>
  <si>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</si>
  <si>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</si>
  <si>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</si>
  <si>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</si>
  <si>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</si>
  <si>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</si>
  <si>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</si>
  <si>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</si>
  <si>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</si>
  <si>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</si>
  <si>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</si>
  <si>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</si>
  <si>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</si>
  <si>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</si>
  <si>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</si>
  <si>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</si>
  <si>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</si>
  <si>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</si>
  <si>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</si>
  <si>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</si>
  <si>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</si>
  <si>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</si>
  <si>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</si>
  <si>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</si>
  <si>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</si>
  <si>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</si>
  <si>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</si>
  <si>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</si>
  <si>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</si>
  <si>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</si>
  <si>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</si>
  <si>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</si>
  <si>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</si>
  <si>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</si>
  <si>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</si>
  <si>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</si>
  <si>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</si>
  <si>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</si>
  <si>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</si>
  <si>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</si>
  <si>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</si>
  <si>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</si>
  <si>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</si>
  <si>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</si>
  <si>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</si>
  <si>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</si>
  <si>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</si>
  <si>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</si>
  <si>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</si>
  <si>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</si>
  <si>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</si>
  <si>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</si>
  <si>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</si>
  <si>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</si>
  <si>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</si>
  <si>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</si>
  <si>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</si>
  <si>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</si>
  <si>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</si>
  <si>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</si>
  <si>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</si>
  <si>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</si>
  <si>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</si>
  <si>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</si>
  <si>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</si>
  <si>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</si>
  <si>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</si>
  <si>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</si>
  <si>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</si>
  <si>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</si>
  <si>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</si>
  <si>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</si>
  <si>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</si>
  <si>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</si>
  <si>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</si>
  <si>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</si>
  <si>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</si>
  <si>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</si>
  <si>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</si>
  <si>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</si>
  <si>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</si>
  <si>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</si>
  <si>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</si>
  <si>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</si>
  <si>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</si>
  <si>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</si>
  <si>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</si>
  <si>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</si>
  <si>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</si>
  <si>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</si>
  <si>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</si>
  <si>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</si>
  <si>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</si>
  <si>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</si>
  <si>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</si>
  <si>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</si>
  <si>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</si>
  <si>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</si>
  <si>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</si>
  <si>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</si>
  <si>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</si>
  <si>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</si>
  <si>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</si>
  <si>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</si>
  <si>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</si>
  <si>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</si>
  <si>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</si>
  <si>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</si>
  <si>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</si>
  <si>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</si>
  <si>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</si>
  <si>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</si>
  <si>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</si>
  <si>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</si>
  <si>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</si>
  <si>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</si>
  <si>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</si>
  <si>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</si>
  <si>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</si>
  <si>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</si>
  <si>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</si>
  <si>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</si>
  <si>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</si>
  <si>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</si>
  <si>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</si>
  <si>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</si>
  <si>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</si>
  <si>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</si>
  <si>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</si>
  <si>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</si>
  <si>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</si>
  <si>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</si>
  <si>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</si>
  <si>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</si>
  <si>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</si>
  <si>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</si>
  <si>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</si>
  <si>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</si>
  <si>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</si>
  <si>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</si>
  <si>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</si>
  <si>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</si>
  <si>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</si>
  <si>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</si>
  <si>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</si>
  <si>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</si>
  <si>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</si>
  <si>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</si>
  <si>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</si>
  <si>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</si>
  <si>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</si>
  <si>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</si>
  <si>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</si>
  <si>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</si>
  <si>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</si>
  <si>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</si>
  <si>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</si>
  <si>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</si>
  <si>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</si>
  <si>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</si>
  <si>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</si>
  <si>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</si>
  <si>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</si>
  <si>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</si>
  <si>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</si>
  <si>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</si>
  <si>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</si>
  <si>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</si>
  <si>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</si>
  <si>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</si>
  <si>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</si>
  <si>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</si>
  <si>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</si>
  <si>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</si>
  <si>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</si>
  <si>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</si>
  <si>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</si>
  <si>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</si>
  <si>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</si>
  <si>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</si>
  <si>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</si>
  <si>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</si>
  <si>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</si>
  <si>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</si>
  <si>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</si>
  <si>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</si>
  <si>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</si>
  <si>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</si>
  <si>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</si>
  <si>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</si>
  <si>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</si>
  <si>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</si>
  <si>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</si>
  <si>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</si>
  <si>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</si>
  <si>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</si>
  <si>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</si>
  <si>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</si>
  <si>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</si>
  <si>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</si>
  <si>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</si>
  <si>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</si>
  <si>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</si>
  <si>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</si>
  <si>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</si>
  <si>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</si>
  <si>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</si>
  <si>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</si>
  <si>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</si>
  <si>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</si>
  <si>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</si>
  <si>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</si>
  <si>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</si>
  <si>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</si>
  <si>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</si>
  <si>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</si>
  <si>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</si>
  <si>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</si>
  <si>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</si>
  <si>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</si>
  <si>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</si>
  <si>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</si>
  <si>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</si>
  <si>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</si>
  <si>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</si>
  <si>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</si>
  <si>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</si>
  <si>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</si>
  <si>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</si>
  <si>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</si>
  <si>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</si>
  <si>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</si>
  <si>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</si>
  <si>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</si>
  <si>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</si>
  <si>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</si>
  <si>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</si>
  <si>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</si>
  <si>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</si>
  <si>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</si>
  <si>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</si>
  <si>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</si>
  <si>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</si>
  <si>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</si>
  <si>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</si>
  <si>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</si>
  <si>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</si>
  <si>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</si>
  <si>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</si>
  <si>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</si>
  <si>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</si>
  <si>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</si>
  <si>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</si>
  <si>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</si>
  <si>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</si>
  <si>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</si>
  <si>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</si>
  <si>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</si>
  <si>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</si>
  <si>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</si>
  <si>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</si>
  <si>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</si>
  <si>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</si>
  <si>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</si>
  <si>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</si>
  <si>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</si>
  <si>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</si>
  <si>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</si>
  <si>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</si>
  <si>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</si>
  <si>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</si>
  <si>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</si>
  <si>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</si>
  <si>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</si>
  <si>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</si>
  <si>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</si>
  <si>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</si>
  <si>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</si>
  <si>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</si>
  <si>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</si>
  <si>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</si>
  <si>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</si>
  <si>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</si>
  <si>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</si>
  <si>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</si>
  <si>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</si>
  <si>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</si>
  <si>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</si>
  <si>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</si>
  <si>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</si>
  <si>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</si>
  <si>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</si>
  <si>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</si>
  <si>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</si>
  <si>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</si>
  <si>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</si>
  <si>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</si>
  <si>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</si>
  <si>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</si>
  <si>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</si>
  <si>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</si>
  <si>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</si>
  <si>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</si>
  <si>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</si>
  <si>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</si>
  <si>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</si>
  <si>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</si>
  <si>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</si>
  <si>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</si>
  <si>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</si>
  <si>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</si>
  <si>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</si>
  <si>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</si>
  <si>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</si>
  <si>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</si>
  <si>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</si>
  <si>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</si>
  <si>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</si>
  <si>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</si>
  <si>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</si>
  <si>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</si>
  <si>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</si>
  <si>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</si>
  <si>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</si>
  <si>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</si>
  <si>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</si>
  <si>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</si>
  <si>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</si>
  <si>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</si>
  <si>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</si>
  <si>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</si>
  <si>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</si>
  <si>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</si>
  <si>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</si>
  <si>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</si>
  <si>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</si>
  <si>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</si>
  <si>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</si>
  <si>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</si>
  <si>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</si>
  <si>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</si>
  <si>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</si>
  <si>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</si>
  <si>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</si>
  <si>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</si>
  <si>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</si>
  <si>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</si>
  <si>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</si>
  <si>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</si>
  <si>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</si>
  <si>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</si>
  <si>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</si>
  <si>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</si>
  <si>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</si>
  <si>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</si>
  <si>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</si>
  <si>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</si>
  <si>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</si>
  <si>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</si>
  <si>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</si>
  <si>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</si>
  <si>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</si>
  <si>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</si>
  <si>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</si>
  <si>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</si>
  <si>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</si>
  <si>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</si>
  <si>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</si>
  <si>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</si>
  <si>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</si>
  <si>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</si>
  <si>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</si>
  <si>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</si>
  <si>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</si>
  <si>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</si>
  <si>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</si>
  <si>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</si>
  <si>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</si>
  <si>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</si>
  <si>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</si>
  <si>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</si>
  <si>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</si>
  <si>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</si>
  <si>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</si>
  <si>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</si>
  <si>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</si>
  <si>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</si>
  <si>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</si>
  <si>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</si>
  <si>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</si>
  <si>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</si>
  <si>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</si>
  <si>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</si>
  <si>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</si>
  <si>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</si>
  <si>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</si>
  <si>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</si>
  <si>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</si>
  <si>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</si>
  <si>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</si>
  <si>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</si>
  <si>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</si>
  <si>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</si>
  <si>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</si>
  <si>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</si>
  <si>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</si>
  <si>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</si>
  <si>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</si>
  <si>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</si>
  <si>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</si>
  <si>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</si>
  <si>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</si>
  <si>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</si>
  <si>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</si>
  <si>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</si>
  <si>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</si>
  <si>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</si>
  <si>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</si>
  <si>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</si>
  <si>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</si>
  <si>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</si>
  <si>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</si>
  <si>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</si>
  <si>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</si>
  <si>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</si>
  <si>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</si>
  <si>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</si>
  <si>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</si>
  <si>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</si>
  <si>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</si>
  <si>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</si>
  <si>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</si>
  <si>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</si>
  <si>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</si>
  <si>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</si>
  <si>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</si>
  <si>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</si>
  <si>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</si>
  <si>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</si>
  <si>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</si>
  <si>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</si>
  <si>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</si>
  <si>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</si>
  <si>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</si>
  <si>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</si>
  <si>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</si>
  <si>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</si>
  <si>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</si>
  <si>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</si>
  <si>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</si>
  <si>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</si>
  <si>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</si>
  <si>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</si>
  <si>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</si>
  <si>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</si>
  <si>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</si>
  <si>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</si>
  <si>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</si>
  <si>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</si>
  <si>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</si>
  <si>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</si>
  <si>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</si>
  <si>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</si>
  <si>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</si>
  <si>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</si>
  <si>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</si>
  <si>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</si>
  <si>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</si>
  <si>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</si>
  <si>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</si>
  <si>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</si>
  <si>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</si>
  <si>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</si>
  <si>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</si>
  <si>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</si>
  <si>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</si>
  <si>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</si>
  <si>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</si>
  <si>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</si>
  <si>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</si>
  <si>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</si>
  <si>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</si>
  <si>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</si>
  <si>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</si>
  <si>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</si>
  <si>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</si>
  <si>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</si>
  <si>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</si>
  <si>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</si>
  <si>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</si>
  <si>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</si>
  <si>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</si>
  <si>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</si>
  <si>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</si>
  <si>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</si>
  <si>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</si>
  <si>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</si>
  <si>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</si>
  <si>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</si>
  <si>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</si>
  <si>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</si>
  <si>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</si>
  <si>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</si>
  <si>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</si>
  <si>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</si>
  <si>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</si>
  <si>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</si>
  <si>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</si>
  <si>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</si>
  <si>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</si>
  <si>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</si>
  <si>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</si>
  <si>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</si>
  <si>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</si>
  <si>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</si>
  <si>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</si>
  <si>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</si>
  <si>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</si>
  <si>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</si>
  <si>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</si>
  <si>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</si>
  <si>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</si>
  <si>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</si>
  <si>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</si>
  <si>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</si>
  <si>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</si>
  <si>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</si>
  <si>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</si>
  <si>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</si>
  <si>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</si>
  <si>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</si>
  <si>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</si>
  <si>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</si>
  <si>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</si>
  <si>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</si>
  <si>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</si>
  <si>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</si>
  <si>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</si>
  <si>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</si>
  <si>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</si>
  <si>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</si>
  <si>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</si>
  <si>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</si>
  <si>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</si>
  <si>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</si>
  <si>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</si>
  <si>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</si>
  <si>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</si>
  <si>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</si>
  <si>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</si>
  <si>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</si>
  <si>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</si>
  <si>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</si>
  <si>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</si>
  <si>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</si>
  <si>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</si>
  <si>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</si>
  <si>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</si>
  <si>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</si>
  <si>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</si>
  <si>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</si>
  <si>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</si>
  <si>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</si>
  <si>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</si>
  <si>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</si>
  <si>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</si>
  <si>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</si>
  <si>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</si>
  <si>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</si>
  <si>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</si>
  <si>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</si>
  <si>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</si>
  <si>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</si>
  <si>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</si>
  <si>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</si>
  <si>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</si>
  <si>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</si>
  <si>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</si>
  <si>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</si>
  <si>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</si>
  <si>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</si>
  <si>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</si>
  <si>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</si>
  <si>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</si>
  <si>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</si>
  <si>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</si>
  <si>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</si>
  <si>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</si>
  <si>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</si>
  <si>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</si>
  <si>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</si>
  <si>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</si>
  <si>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</si>
  <si>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</si>
  <si>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</si>
  <si>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</si>
  <si>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</si>
  <si>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</si>
  <si>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</si>
  <si>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</si>
  <si>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</si>
  <si>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</si>
  <si>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</si>
  <si>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</si>
  <si>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</si>
  <si>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</si>
  <si>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</si>
  <si>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</si>
  <si>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</si>
  <si>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</si>
  <si>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</si>
  <si>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</si>
  <si>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</si>
  <si>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</si>
  <si>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</si>
  <si>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</si>
  <si>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</si>
  <si>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</si>
  <si>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</si>
  <si>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</si>
  <si>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</si>
  <si>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</si>
  <si>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</si>
  <si>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</si>
  <si>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</si>
  <si>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</si>
  <si>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</si>
  <si>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</si>
  <si>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</si>
  <si>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</si>
  <si>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</si>
  <si>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</si>
  <si>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</si>
  <si>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</si>
  <si>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</si>
  <si>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</si>
  <si>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</si>
  <si>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</si>
  <si>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</si>
  <si>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</si>
  <si>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</si>
  <si>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</si>
  <si>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</si>
  <si>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</si>
  <si>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</si>
  <si>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</si>
  <si>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</si>
  <si>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</si>
  <si>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</si>
  <si>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</si>
  <si>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</si>
  <si>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</si>
  <si>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</si>
  <si>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</si>
  <si>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</si>
  <si>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</si>
  <si>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</si>
  <si>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</si>
  <si>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</si>
  <si>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</si>
  <si>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</si>
  <si>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</si>
  <si>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</si>
  <si>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</si>
  <si>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</si>
  <si>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</si>
  <si>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</si>
  <si>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</si>
  <si>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</si>
  <si>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</si>
  <si>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</si>
  <si>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</si>
  <si>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</si>
  <si>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</si>
  <si>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</si>
  <si>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</si>
  <si>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</si>
  <si>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</si>
  <si>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</si>
  <si>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</si>
  <si>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</si>
  <si>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</si>
  <si>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</si>
  <si>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</si>
  <si>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</si>
  <si>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</si>
  <si>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</si>
  <si>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</si>
  <si>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</si>
  <si>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</si>
  <si>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</si>
  <si>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</si>
  <si>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</si>
  <si>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</si>
  <si>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</si>
  <si>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</si>
  <si>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</si>
  <si>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</si>
  <si>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</si>
  <si>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</si>
  <si>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</si>
  <si>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</si>
  <si>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</si>
  <si>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</si>
  <si>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</si>
  <si>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</si>
  <si>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</si>
  <si>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</si>
  <si>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</si>
  <si>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</si>
  <si>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</si>
  <si>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</si>
  <si>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</si>
  <si>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</si>
  <si>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</si>
  <si>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</si>
  <si>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</si>
  <si>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</si>
  <si>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</si>
  <si>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</si>
  <si>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</si>
  <si>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</si>
  <si>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</si>
  <si>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</si>
  <si>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</si>
  <si>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</si>
  <si>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</si>
  <si>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</si>
  <si>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</si>
  <si>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</si>
  <si>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</si>
  <si>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</si>
  <si>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</si>
  <si>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</si>
  <si>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</si>
  <si>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</si>
  <si>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</si>
  <si>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</si>
  <si>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</si>
  <si>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</si>
  <si>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</si>
  <si>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</si>
  <si>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</si>
  <si>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</si>
  <si>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</si>
  <si>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</si>
  <si>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</si>
  <si>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</si>
  <si>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</si>
  <si>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</si>
  <si>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</si>
  <si>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</si>
  <si>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</si>
  <si>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</si>
  <si>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</si>
  <si>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</si>
  <si>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</si>
  <si>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</si>
  <si>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</si>
  <si>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</si>
  <si>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</si>
  <si>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</si>
  <si>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</si>
  <si>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</si>
  <si>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</si>
  <si>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</si>
  <si>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</si>
  <si>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</si>
  <si>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</si>
  <si>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</si>
  <si>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</si>
  <si>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</si>
  <si>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</si>
  <si>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</si>
  <si>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</si>
  <si>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</si>
  <si>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</si>
  <si>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</si>
  <si>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</si>
  <si>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</si>
  <si>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</si>
  <si>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</si>
  <si>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</si>
  <si>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</si>
  <si>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</si>
  <si>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</si>
  <si>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</si>
  <si>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</si>
  <si>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</si>
  <si>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</si>
  <si>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</si>
  <si>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</si>
  <si>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</si>
  <si>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</si>
  <si>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</si>
  <si>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</si>
  <si>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</si>
  <si>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</si>
  <si>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</si>
  <si>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</si>
  <si>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</si>
  <si>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</si>
  <si>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</si>
  <si>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</si>
  <si>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</si>
  <si>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</si>
  <si>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</si>
  <si>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</si>
  <si>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</si>
  <si>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</si>
  <si>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</si>
  <si>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</si>
  <si>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</si>
  <si>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</si>
  <si>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</si>
  <si>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</si>
  <si>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</si>
  <si>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</si>
  <si>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</si>
  <si>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</si>
  <si>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</si>
  <si>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</si>
  <si>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</si>
  <si>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</si>
  <si>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</si>
  <si>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</si>
  <si>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</si>
  <si>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</si>
  <si>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</si>
  <si>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</si>
  <si>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</si>
  <si>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</si>
  <si>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</si>
  <si>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</si>
  <si>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</si>
  <si>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</si>
  <si>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</si>
  <si>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</si>
  <si>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</si>
  <si>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</si>
  <si>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</si>
  <si>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</si>
  <si>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</si>
  <si>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</si>
  <si>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</si>
  <si>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</si>
  <si>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</si>
  <si>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</si>
  <si>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</si>
  <si>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</si>
  <si>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</si>
  <si>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</si>
  <si>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</si>
  <si>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</si>
  <si>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</si>
  <si>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</si>
  <si>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</si>
  <si>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</si>
  <si>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</si>
  <si>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</si>
  <si>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</si>
  <si>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</si>
  <si>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</si>
  <si>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</si>
  <si>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</si>
  <si>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</si>
  <si>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</si>
  <si>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</si>
  <si>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</si>
  <si>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</si>
  <si>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</si>
  <si>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</si>
  <si>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</si>
  <si>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</si>
  <si>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</si>
  <si>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</si>
  <si>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</si>
  <si>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</si>
  <si>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</si>
  <si>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</si>
  <si>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</si>
  <si>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</si>
  <si>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</si>
  <si>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</si>
  <si>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</si>
  <si>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</si>
  <si>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</si>
  <si>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</si>
  <si>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</si>
  <si>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</si>
  <si>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</si>
  <si>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</si>
  <si>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</si>
  <si>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</si>
  <si>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</si>
  <si>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</si>
  <si>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</si>
  <si>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</si>
  <si>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</si>
  <si>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</si>
  <si>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</si>
  <si>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</si>
  <si>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</si>
  <si>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</si>
  <si>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</si>
  <si>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</si>
  <si>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</si>
  <si>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</si>
  <si>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</si>
  <si>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</si>
  <si>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</si>
  <si>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</si>
  <si>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</si>
  <si>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</si>
  <si>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</si>
  <si>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</si>
  <si>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</si>
  <si>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</si>
  <si>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</si>
  <si>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</si>
  <si>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</si>
  <si>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</si>
  <si>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</si>
  <si>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</si>
  <si>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</si>
  <si>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</si>
  <si>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</si>
  <si>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</si>
  <si>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</si>
  <si>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</si>
  <si>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</si>
  <si>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</si>
  <si>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</si>
  <si>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</si>
  <si>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</si>
  <si>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</si>
  <si>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</si>
  <si>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</si>
  <si>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</si>
  <si>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</si>
  <si>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</si>
  <si>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</si>
  <si>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</si>
  <si>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</si>
  <si>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</si>
  <si>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</si>
  <si>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</si>
  <si>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</si>
  <si>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</si>
  <si>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</si>
  <si>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</si>
  <si>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</si>
  <si>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</si>
  <si>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</si>
  <si>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</si>
  <si>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</si>
  <si>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</si>
  <si>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</si>
  <si>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</si>
  <si>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</si>
  <si>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</si>
  <si>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</si>
  <si>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</si>
  <si>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</si>
  <si>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</si>
  <si>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</si>
  <si>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</si>
  <si>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</si>
  <si>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</si>
  <si>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</si>
  <si>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</si>
  <si>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</si>
  <si>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</si>
  <si>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</si>
  <si>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</si>
  <si>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</si>
  <si>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</si>
  <si>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</si>
  <si>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</si>
  <si>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</si>
  <si>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</si>
  <si>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</si>
  <si>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</si>
  <si>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</si>
  <si>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</si>
  <si>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</si>
  <si>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</si>
  <si>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</si>
  <si>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</si>
  <si>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</si>
  <si>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</si>
  <si>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</si>
  <si>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</si>
  <si>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</si>
  <si>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</si>
  <si>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</si>
  <si>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</si>
  <si>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</si>
  <si>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</si>
  <si>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</si>
  <si>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</si>
  <si>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</si>
  <si>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</si>
  <si>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</si>
  <si>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</si>
  <si>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</si>
  <si>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</si>
  <si>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</si>
  <si>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</si>
  <si>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</si>
  <si>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</si>
  <si>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</si>
  <si>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</si>
  <si>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</si>
  <si>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</si>
  <si>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</si>
  <si>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</si>
  <si>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</si>
  <si>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</si>
  <si>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</si>
  <si>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</si>
  <si>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</si>
  <si>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</si>
  <si>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</si>
  <si>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</si>
  <si>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</si>
  <si>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</si>
  <si>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</si>
  <si>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</si>
  <si>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</si>
  <si>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</si>
  <si>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</si>
  <si>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</si>
  <si>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</si>
  <si>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</si>
  <si>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</si>
  <si>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</si>
  <si>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</si>
  <si>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</si>
  <si>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</si>
  <si>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</si>
  <si>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</si>
  <si>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</si>
  <si>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</si>
  <si>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</si>
  <si>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</si>
  <si>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</si>
  <si>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</si>
  <si>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</si>
  <si>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</si>
  <si>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</si>
  <si>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</si>
  <si>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</si>
  <si>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</si>
  <si>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</si>
  <si>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</si>
  <si>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</si>
  <si>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</si>
  <si>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</si>
  <si>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</si>
  <si>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</si>
  <si>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</si>
  <si>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</si>
  <si>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</si>
  <si>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</si>
  <si>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</si>
  <si>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</si>
  <si>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</si>
  <si>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</si>
  <si>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</si>
  <si>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</si>
  <si>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</si>
  <si>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</si>
  <si>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</si>
  <si>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</si>
  <si>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</si>
  <si>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</si>
  <si>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</si>
  <si>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</si>
  <si>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</si>
  <si>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</si>
  <si>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</si>
  <si>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</si>
  <si>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</si>
  <si>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</si>
  <si>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</si>
  <si>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</si>
  <si>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</si>
  <si>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</si>
  <si>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</si>
  <si>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</si>
  <si>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</si>
  <si>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</si>
  <si>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</si>
  <si>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</si>
  <si>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</si>
  <si>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</si>
  <si>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</si>
  <si>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</si>
  <si>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</si>
  <si>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</si>
  <si>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</si>
  <si>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</si>
  <si>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</si>
  <si>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</si>
  <si>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</si>
  <si>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</si>
  <si>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</si>
  <si>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</si>
  <si>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</si>
  <si>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</si>
  <si>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</si>
  <si>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</si>
  <si>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</si>
  <si>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</si>
  <si>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</si>
  <si>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</si>
  <si>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</si>
  <si>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</si>
  <si>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</si>
  <si>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</si>
  <si>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</si>
  <si>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</si>
  <si>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</si>
  <si>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</si>
  <si>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</si>
  <si>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</si>
  <si>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</si>
  <si>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</si>
  <si>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</si>
  <si>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</si>
  <si>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</si>
  <si>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</si>
  <si>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</si>
  <si>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</si>
  <si>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</si>
  <si>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</si>
  <si>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</si>
  <si>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</si>
  <si>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</si>
  <si>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</si>
  <si>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</si>
  <si>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</si>
  <si>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</si>
  <si>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</si>
  <si>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</si>
  <si>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</si>
  <si>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</si>
  <si>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</si>
  <si>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</si>
  <si>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</si>
  <si>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</si>
  <si>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</si>
  <si>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</si>
  <si>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</si>
  <si>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</si>
  <si>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</si>
  <si>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</si>
  <si>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</si>
  <si>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</si>
  <si>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</si>
  <si>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</si>
  <si>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</si>
  <si>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</si>
  <si>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</si>
  <si>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</si>
  <si>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</si>
  <si>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</si>
  <si>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</si>
  <si>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</si>
  <si>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</si>
  <si>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</si>
  <si>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</si>
  <si>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</si>
  <si>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</si>
  <si>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</si>
  <si>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</si>
  <si>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</si>
  <si>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</si>
  <si>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</si>
  <si>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</si>
  <si>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</si>
  <si>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</si>
  <si>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</si>
  <si>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</si>
  <si>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</si>
  <si>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</si>
  <si>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</si>
  <si>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</si>
  <si>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</si>
  <si>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</si>
  <si>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</si>
  <si>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</si>
  <si>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</si>
  <si>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</si>
  <si>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</si>
  <si>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</si>
  <si>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</si>
  <si>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</si>
  <si>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</si>
  <si>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</si>
  <si>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</si>
  <si>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</si>
  <si>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</si>
  <si>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</si>
  <si>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</si>
  <si>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</si>
  <si>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</si>
  <si>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</si>
  <si>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</si>
  <si>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</si>
  <si>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</si>
  <si>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</si>
  <si>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</si>
  <si>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</si>
  <si>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</si>
  <si>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</si>
  <si>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</si>
  <si>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</si>
  <si>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</si>
  <si>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</si>
  <si>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</si>
  <si>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</si>
  <si>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</si>
  <si>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</si>
  <si>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</si>
  <si>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</si>
  <si>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</si>
  <si>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</si>
  <si>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</si>
  <si>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</si>
  <si>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</si>
  <si>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</si>
  <si>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</si>
  <si>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</si>
  <si>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</si>
  <si>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</si>
  <si>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</si>
  <si>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</si>
  <si>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</si>
  <si>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</si>
  <si>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</si>
  <si>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</si>
  <si>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</si>
  <si>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</si>
  <si>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</si>
  <si>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</si>
  <si>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</si>
  <si>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</si>
  <si>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</si>
  <si>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</si>
  <si>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</si>
  <si>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</si>
  <si>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</si>
  <si>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</si>
  <si>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</si>
  <si>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</si>
  <si>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</si>
  <si>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</si>
  <si>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</si>
  <si>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</si>
  <si>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</si>
  <si>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</si>
  <si>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</si>
  <si>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</si>
  <si>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</si>
  <si>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</si>
  <si>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</si>
  <si>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</si>
  <si>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</si>
  <si>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</si>
  <si>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</si>
  <si>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</si>
  <si>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</si>
  <si>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</si>
  <si>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</si>
  <si>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</si>
  <si>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</si>
  <si>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</si>
  <si>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</si>
  <si>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</si>
  <si>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</si>
  <si>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</si>
  <si>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</si>
  <si>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</si>
  <si>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</si>
  <si>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</si>
  <si>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</si>
  <si>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</si>
  <si>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</si>
  <si>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</si>
  <si>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</si>
  <si>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</si>
  <si>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</si>
  <si>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</si>
  <si>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</si>
  <si>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</si>
  <si>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</si>
  <si>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</si>
  <si>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</si>
  <si>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</si>
  <si>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</si>
  <si>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</si>
  <si>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</si>
  <si>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</si>
  <si>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</si>
  <si>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</si>
  <si>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</si>
  <si>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</si>
  <si>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</si>
  <si>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</si>
  <si>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</si>
  <si>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</si>
  <si>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</si>
  <si>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</si>
  <si>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</si>
  <si>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</si>
  <si>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</si>
  <si>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</si>
  <si>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</si>
  <si>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</si>
  <si>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</si>
  <si>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</si>
  <si>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</si>
  <si>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</si>
  <si>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</si>
  <si>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</si>
  <si>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</si>
  <si>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</si>
  <si>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</si>
  <si>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</si>
  <si>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</si>
  <si>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</si>
  <si>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</si>
  <si>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</si>
  <si>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</si>
  <si>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</si>
  <si>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</si>
  <si>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</si>
  <si>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</si>
  <si>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</si>
  <si>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</si>
  <si>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</si>
  <si>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</si>
  <si>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</si>
  <si>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</si>
  <si>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</si>
  <si>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</si>
  <si>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</si>
  <si>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</si>
  <si>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</si>
  <si>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</si>
  <si>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</si>
  <si>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</si>
  <si>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</si>
  <si>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</si>
  <si>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</si>
  <si>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</si>
  <si>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</si>
  <si>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</si>
  <si>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</si>
  <si>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</si>
  <si>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</si>
  <si>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</si>
  <si>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</si>
  <si>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</si>
  <si>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</si>
  <si>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</si>
  <si>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</si>
  <si>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</si>
  <si>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</si>
  <si>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</si>
  <si>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</si>
  <si>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</si>
  <si>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</si>
  <si>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</si>
  <si>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</si>
  <si>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</si>
  <si>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</si>
  <si>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</si>
  <si>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</si>
  <si>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</si>
  <si>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</si>
  <si>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</si>
  <si>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</si>
  <si>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</si>
  <si>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</si>
  <si>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</si>
  <si>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</si>
  <si>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</si>
  <si>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</si>
  <si>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</si>
  <si>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</si>
  <si>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</si>
  <si>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</si>
  <si>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</si>
  <si>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</si>
  <si>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</si>
  <si>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</si>
  <si>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</si>
  <si>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</si>
  <si>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</si>
  <si>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</si>
  <si>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</si>
  <si>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</si>
  <si>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</si>
  <si>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</si>
  <si>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</si>
  <si>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</si>
  <si>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</si>
  <si>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</si>
  <si>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</si>
  <si>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</si>
  <si>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</si>
  <si>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</si>
  <si>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</si>
  <si>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</si>
  <si>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</si>
  <si>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</si>
  <si>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</si>
  <si>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</si>
  <si>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</si>
  <si>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</si>
  <si>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</si>
  <si>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</si>
  <si>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</si>
  <si>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</si>
  <si>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</si>
  <si>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</si>
  <si>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</si>
  <si>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</si>
  <si>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</si>
  <si>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</si>
  <si>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</si>
  <si>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</si>
  <si>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</si>
  <si>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</si>
  <si>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</si>
  <si>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</si>
  <si>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</si>
  <si>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</si>
  <si>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</si>
  <si>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</si>
  <si>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</si>
  <si>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</si>
  <si>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</si>
  <si>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</si>
  <si>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</si>
  <si>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</si>
  <si>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</si>
  <si>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</si>
  <si>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</si>
  <si>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</si>
  <si>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</si>
  <si>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</si>
  <si>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</si>
  <si>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</si>
  <si>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</si>
  <si>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</si>
  <si>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</si>
  <si>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</si>
  <si>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</si>
  <si>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</si>
  <si>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</si>
  <si>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</si>
  <si>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</si>
  <si>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</si>
  <si>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</si>
  <si>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</si>
  <si>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</si>
  <si>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</si>
  <si>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</si>
  <si>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</si>
  <si>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</si>
  <si>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</si>
  <si>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</si>
  <si>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</si>
  <si>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</si>
  <si>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</si>
  <si>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</si>
  <si>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</si>
  <si>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</si>
  <si>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</si>
  <si>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</si>
  <si>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</si>
  <si>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</si>
  <si>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</si>
  <si>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</si>
  <si>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</si>
  <si>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</si>
  <si>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</si>
  <si>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</si>
  <si>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</si>
  <si>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</si>
  <si>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</si>
  <si>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</si>
  <si>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</si>
  <si>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</si>
  <si>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</si>
  <si>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</si>
  <si>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</si>
  <si>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</si>
  <si>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</si>
  <si>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</si>
  <si>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</si>
  <si>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</si>
  <si>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</si>
  <si>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</si>
  <si>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</si>
  <si>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</si>
  <si>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</si>
  <si>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</si>
  <si>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</si>
  <si>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</si>
  <si>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</si>
  <si>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</si>
  <si>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</si>
  <si>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</si>
  <si>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</si>
  <si>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</si>
  <si>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</si>
  <si>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</si>
  <si>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</si>
  <si>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</si>
  <si>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</si>
  <si>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</si>
  <si>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</si>
  <si>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</si>
  <si>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</si>
  <si>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</si>
  <si>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</si>
  <si>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</si>
  <si>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</si>
  <si>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</si>
  <si>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</si>
  <si>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</si>
  <si>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</si>
  <si>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</si>
  <si>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</si>
  <si>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</si>
  <si>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</si>
  <si>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</si>
  <si>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</si>
  <si>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</si>
  <si>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</si>
  <si>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</si>
  <si>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</si>
  <si>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</si>
  <si>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</si>
  <si>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</si>
  <si>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</si>
  <si>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</si>
  <si>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</si>
  <si>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</si>
  <si>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</si>
  <si>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</si>
  <si>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</si>
  <si>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</si>
  <si>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</si>
  <si>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</si>
  <si>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</si>
  <si>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</si>
  <si>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</si>
  <si>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</si>
  <si>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</si>
  <si>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</si>
  <si>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</si>
  <si>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</si>
  <si>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</si>
  <si>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</si>
  <si>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</si>
  <si>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</si>
  <si>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</si>
  <si>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</si>
  <si>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</si>
  <si>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</si>
  <si>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</si>
  <si>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</si>
  <si>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</si>
  <si>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</si>
  <si>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</si>
  <si>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</si>
  <si>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</si>
  <si>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</si>
  <si>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</si>
  <si>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</si>
  <si>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</si>
  <si>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</si>
  <si>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</si>
  <si>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</si>
  <si>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</si>
  <si>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</si>
  <si>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</si>
  <si>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</si>
  <si>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</si>
  <si>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</si>
  <si>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</si>
  <si>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</si>
  <si>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</si>
  <si>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</si>
  <si>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</si>
  <si>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</si>
  <si>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</si>
  <si>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</si>
  <si>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</si>
  <si>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</si>
  <si>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</si>
  <si>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</si>
  <si>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</si>
  <si>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</si>
  <si>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</si>
  <si>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</si>
  <si>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</si>
  <si>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</si>
  <si>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</si>
  <si>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</si>
  <si>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</si>
  <si>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</si>
  <si>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</si>
  <si>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</si>
  <si>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</si>
  <si>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</si>
  <si>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</si>
  <si>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</si>
  <si>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</si>
  <si>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</si>
  <si>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</si>
  <si>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</si>
  <si>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</si>
  <si>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</si>
  <si>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</si>
  <si>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</si>
  <si>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</si>
  <si>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</si>
  <si>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</si>
  <si>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</si>
  <si>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</si>
  <si>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</si>
  <si>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</si>
  <si>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</si>
  <si>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</si>
  <si>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</si>
  <si>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</si>
  <si>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</si>
  <si>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</si>
  <si>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</si>
  <si>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</si>
  <si>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</si>
  <si>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</si>
  <si>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</si>
  <si>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</si>
  <si>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</si>
  <si>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</si>
  <si>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</si>
  <si>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</si>
  <si>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</si>
  <si>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</si>
  <si>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</si>
  <si>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</si>
  <si>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</si>
  <si>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</si>
  <si>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</si>
  <si>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</si>
  <si>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</si>
  <si>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</si>
  <si>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</si>
  <si>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</si>
  <si>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</si>
  <si>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</si>
  <si>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</si>
  <si>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</si>
  <si>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</si>
  <si>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</si>
  <si>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</si>
  <si>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</si>
  <si>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</si>
  <si>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</si>
  <si>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</si>
  <si>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</si>
  <si>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</si>
  <si>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</si>
  <si>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</si>
  <si>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</si>
  <si>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</si>
  <si>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</si>
  <si>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</si>
  <si>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</si>
  <si>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</si>
  <si>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</si>
  <si>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</si>
  <si>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</si>
  <si>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</si>
  <si>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</si>
  <si>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</si>
  <si>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</si>
  <si>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</si>
  <si>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</si>
  <si>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</si>
  <si>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</si>
  <si>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</si>
  <si>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</si>
  <si>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</si>
  <si>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</si>
  <si>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</si>
  <si>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</si>
  <si>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</si>
  <si>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</si>
  <si>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</si>
  <si>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</si>
  <si>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</si>
  <si>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</si>
  <si>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</si>
  <si>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</si>
  <si>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</si>
  <si>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</si>
  <si>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</si>
  <si>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</si>
  <si>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</si>
  <si>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</si>
  <si>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</si>
  <si>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</si>
  <si>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</si>
  <si>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</si>
  <si>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</si>
  <si>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</si>
  <si>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</si>
  <si>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</si>
  <si>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</si>
  <si>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</si>
  <si>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</si>
  <si>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</si>
  <si>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</si>
  <si>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</si>
  <si>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</si>
  <si>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</si>
  <si>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</si>
  <si>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</si>
  <si>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</si>
  <si>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</si>
  <si>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</si>
  <si>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</si>
  <si>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</si>
  <si>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</si>
  <si>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</si>
  <si>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</si>
  <si>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</si>
  <si>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</si>
  <si>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</si>
  <si>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</si>
  <si>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</si>
  <si>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</si>
  <si>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</si>
  <si>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</si>
  <si>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</si>
  <si>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</si>
  <si>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</si>
  <si>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</si>
  <si>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</si>
  <si>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</si>
  <si>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</si>
  <si>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</si>
  <si>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</si>
  <si>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</si>
  <si>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</si>
  <si>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</si>
  <si>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</si>
  <si>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</si>
  <si>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</si>
  <si>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</si>
  <si>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</si>
  <si>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</si>
  <si>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</si>
  <si>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</si>
  <si>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</si>
  <si>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</si>
  <si>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</si>
  <si>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</si>
  <si>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</si>
  <si>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</si>
  <si>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</si>
  <si>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</si>
  <si>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</si>
  <si>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</si>
  <si>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</si>
  <si>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</si>
  <si>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</si>
  <si>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</si>
  <si>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</si>
  <si>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</si>
  <si>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</si>
  <si>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</si>
  <si>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</si>
  <si>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</si>
  <si>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</si>
  <si>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</si>
  <si>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</si>
  <si>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</si>
  <si>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</si>
  <si>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</si>
  <si>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</si>
  <si>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</si>
  <si>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</si>
  <si>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</si>
  <si>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</si>
  <si>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</si>
  <si>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</si>
  <si>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</si>
  <si>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</si>
  <si>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</si>
  <si>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</si>
  <si>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</si>
  <si>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</si>
  <si>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</si>
  <si>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</si>
  <si>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</si>
  <si>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</si>
  <si>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</si>
  <si>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</si>
  <si>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</si>
  <si>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</si>
  <si>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</si>
  <si>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</si>
  <si>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</si>
  <si>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</si>
  <si>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</si>
  <si>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</si>
  <si>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</si>
  <si>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</si>
  <si>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</si>
  <si>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</si>
  <si>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</si>
  <si>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</si>
  <si>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</si>
  <si>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</si>
  <si>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</si>
  <si>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</si>
  <si>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</si>
  <si>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</si>
  <si>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</si>
  <si>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</si>
  <si>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</si>
  <si>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</si>
  <si>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</si>
  <si>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</si>
  <si>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</si>
  <si>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</si>
  <si>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</si>
  <si>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</si>
  <si>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</si>
  <si>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</si>
  <si>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</si>
  <si>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</si>
  <si>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</si>
  <si>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</si>
  <si>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</si>
  <si>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</si>
  <si>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</si>
  <si>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</si>
  <si>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</si>
  <si>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</si>
  <si>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</si>
  <si>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</si>
  <si>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</si>
  <si>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</si>
  <si>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</si>
  <si>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</si>
  <si>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</si>
  <si>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</si>
  <si>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</si>
  <si>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</si>
  <si>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</si>
  <si>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</si>
  <si>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</si>
  <si>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</si>
  <si>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</si>
  <si>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</si>
  <si>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</si>
  <si>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</si>
  <si>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</si>
  <si>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</si>
  <si>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</si>
  <si>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</si>
  <si>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</si>
  <si>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</si>
  <si>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</si>
  <si>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</si>
  <si>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</si>
  <si>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</si>
  <si>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</si>
  <si>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</si>
  <si>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</si>
  <si>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</si>
  <si>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</si>
  <si>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</si>
  <si>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</si>
  <si>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</si>
  <si>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</si>
  <si>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</si>
  <si>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</si>
  <si>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</si>
  <si>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</si>
  <si>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</si>
  <si>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</si>
  <si>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</si>
  <si>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</si>
  <si>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</si>
  <si>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</si>
  <si>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</si>
  <si>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</si>
  <si>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</si>
  <si>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</si>
  <si>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</si>
  <si>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</si>
  <si>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</si>
  <si>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</si>
  <si>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</si>
  <si>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</si>
  <si>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</si>
  <si>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</si>
  <si>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</si>
  <si>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</si>
  <si>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</si>
  <si>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</si>
  <si>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</si>
  <si>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</si>
  <si>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</si>
  <si>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</si>
  <si>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</si>
  <si>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</si>
  <si>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</si>
  <si>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</si>
  <si>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</si>
  <si>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</si>
  <si>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</si>
  <si>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</si>
  <si>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</si>
  <si>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</si>
  <si>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</si>
  <si>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</si>
  <si>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</si>
  <si>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</si>
  <si>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</si>
  <si>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</si>
  <si>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</si>
  <si>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</si>
  <si>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</si>
  <si>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</si>
  <si>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</si>
  <si>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</si>
  <si>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</si>
  <si>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</si>
  <si>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</si>
  <si>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</si>
  <si>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</si>
  <si>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</si>
  <si>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</si>
  <si>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</si>
  <si>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</si>
  <si>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</si>
  <si>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</si>
  <si>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</si>
  <si>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</si>
  <si>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</si>
  <si>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</si>
  <si>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</si>
  <si>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</si>
  <si>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</si>
  <si>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</si>
  <si>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</si>
  <si>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</si>
  <si>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</si>
  <si>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</si>
  <si>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</si>
  <si>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</si>
  <si>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</si>
  <si>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</si>
  <si>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</si>
  <si>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</si>
  <si>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</si>
  <si>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</si>
  <si>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</si>
  <si>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</si>
  <si>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</si>
  <si>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</si>
  <si>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</si>
  <si>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</si>
  <si>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</si>
  <si>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</si>
  <si>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</si>
  <si>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</si>
  <si>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</si>
  <si>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</si>
  <si>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</si>
  <si>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</si>
  <si>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</si>
  <si>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</si>
  <si>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</si>
  <si>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</si>
  <si>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</si>
  <si>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</si>
  <si>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</si>
  <si>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</si>
  <si>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</si>
  <si>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</si>
  <si>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</si>
  <si>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</si>
  <si>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</si>
  <si>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</si>
  <si>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</si>
  <si>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</si>
  <si>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</si>
  <si>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</si>
  <si>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</si>
  <si>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</si>
  <si>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</si>
  <si>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</si>
  <si>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</si>
  <si>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</si>
  <si>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</si>
  <si>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</si>
  <si>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</si>
  <si>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</si>
  <si>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</si>
  <si>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</si>
  <si>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</si>
  <si>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</si>
  <si>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</si>
  <si>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</si>
  <si>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</si>
  <si>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</si>
  <si>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</si>
  <si>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</si>
  <si>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</si>
  <si>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</si>
  <si>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</si>
  <si>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</si>
  <si>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</si>
  <si>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</si>
  <si>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</si>
  <si>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</si>
  <si>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</si>
  <si>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</si>
  <si>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</si>
  <si>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</si>
  <si>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</si>
  <si>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</si>
  <si>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</si>
  <si>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</si>
  <si>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</si>
  <si>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</si>
  <si>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</si>
  <si>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</si>
  <si>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</si>
  <si>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</si>
  <si>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</si>
  <si>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</si>
  <si>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</si>
  <si>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</si>
  <si>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</si>
  <si>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</si>
  <si>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</si>
  <si>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</si>
  <si>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</si>
  <si>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</si>
  <si>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</si>
  <si>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</si>
  <si>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</si>
  <si>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</si>
  <si>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</si>
  <si>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</si>
  <si>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</si>
  <si>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</si>
  <si>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</si>
  <si>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</si>
  <si>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</si>
  <si>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</si>
  <si>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</si>
  <si>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</si>
  <si>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</si>
  <si>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</si>
  <si>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</si>
  <si>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</si>
  <si>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</si>
  <si>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</si>
  <si>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</si>
  <si>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</si>
  <si>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</si>
  <si>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</si>
  <si>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</si>
  <si>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</si>
  <si>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</si>
  <si>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</si>
  <si>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</si>
  <si>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</si>
  <si>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</si>
  <si>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</si>
  <si>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</si>
  <si>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</si>
  <si>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</si>
  <si>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</si>
  <si>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</si>
  <si>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</si>
  <si>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</si>
  <si>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</si>
  <si>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</si>
  <si>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</si>
  <si>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</si>
  <si>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</si>
  <si>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</si>
  <si>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</si>
  <si>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</si>
  <si>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</si>
  <si>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</si>
  <si>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</si>
  <si>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</si>
  <si>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</si>
  <si>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</si>
  <si>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</si>
  <si>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</si>
  <si>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</si>
  <si>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</si>
  <si>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</si>
  <si>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</si>
  <si>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</si>
  <si>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</si>
  <si>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</si>
  <si>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</si>
  <si>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</si>
  <si>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</si>
  <si>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</si>
  <si>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</si>
  <si>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</si>
  <si>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</si>
  <si>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</si>
  <si>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</si>
  <si>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</si>
  <si>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</si>
  <si>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</si>
  <si>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</si>
  <si>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</si>
  <si>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</si>
  <si>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</si>
  <si>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</si>
  <si>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</si>
  <si>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</si>
  <si>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</si>
  <si>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</si>
  <si>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</si>
  <si>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</si>
  <si>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</si>
  <si>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</si>
  <si>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</si>
  <si>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</si>
  <si>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</si>
  <si>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</si>
  <si>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</si>
  <si>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</si>
  <si>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</si>
  <si>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</si>
  <si>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</si>
  <si>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</si>
  <si>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</si>
  <si>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</si>
  <si>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</si>
  <si>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</si>
  <si>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</si>
  <si>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</si>
  <si>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</si>
  <si>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</si>
  <si>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</si>
  <si>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</si>
  <si>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</si>
  <si>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</si>
  <si>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</si>
  <si>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</si>
  <si>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</si>
  <si>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</si>
  <si>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</si>
  <si>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</si>
  <si>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</si>
  <si>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</si>
  <si>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</si>
  <si>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</si>
  <si>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</si>
  <si>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</si>
  <si>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</si>
  <si>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</si>
  <si>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</si>
  <si>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</si>
  <si>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</si>
  <si>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</si>
  <si>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</si>
  <si>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</si>
  <si>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</si>
  <si>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</si>
  <si>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</si>
  <si>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</si>
  <si>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</si>
  <si>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</si>
  <si>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</si>
  <si>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</si>
  <si>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</si>
  <si>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</si>
  <si>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</si>
  <si>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</si>
  <si>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</si>
  <si>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</si>
  <si>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</si>
  <si>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</si>
  <si>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</si>
  <si>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</si>
  <si>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</si>
  <si>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</si>
  <si>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</si>
  <si>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</si>
  <si>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</si>
  <si>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</si>
  <si>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</si>
  <si>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</si>
  <si>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</si>
  <si>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</si>
  <si>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</si>
  <si>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</si>
  <si>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</si>
  <si>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</si>
  <si>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</si>
  <si>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</si>
  <si>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</si>
  <si>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</si>
  <si>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</si>
  <si>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</si>
  <si>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</si>
  <si>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</si>
  <si>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</si>
  <si>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</si>
  <si>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</si>
  <si>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</si>
  <si>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</si>
  <si>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</si>
  <si>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</si>
  <si>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</si>
  <si>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</si>
  <si>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</si>
  <si>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</si>
  <si>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</si>
  <si>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</si>
  <si>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</si>
  <si>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</si>
  <si>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</si>
  <si>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</si>
  <si>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</si>
  <si>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</si>
  <si>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</si>
  <si>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</si>
  <si>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</si>
  <si>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</si>
  <si>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</si>
  <si>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</si>
  <si>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</si>
  <si>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</si>
  <si>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</si>
  <si>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</si>
  <si>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</si>
  <si>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</si>
  <si>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</si>
  <si>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</si>
  <si>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</si>
  <si>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</si>
  <si>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</si>
  <si>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</si>
  <si>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</si>
  <si>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</si>
  <si>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</si>
  <si>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</si>
  <si>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</si>
  <si>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</si>
  <si>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</si>
  <si>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</si>
  <si>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</si>
  <si>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</si>
  <si>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</si>
  <si>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</si>
  <si>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</si>
  <si>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</si>
  <si>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</si>
  <si>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</si>
  <si>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</si>
  <si>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</si>
  <si>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</si>
  <si>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</si>
  <si>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</si>
  <si>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</si>
  <si>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</si>
  <si>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</si>
  <si>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</si>
  <si>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</si>
  <si>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</si>
  <si>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</si>
  <si>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</si>
  <si>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</si>
  <si>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</si>
  <si>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</si>
  <si>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</si>
  <si>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</si>
  <si>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</si>
  <si>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</si>
  <si>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</si>
  <si>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</si>
  <si>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</si>
  <si>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</si>
  <si>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</si>
  <si>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</si>
  <si>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</si>
  <si>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</si>
  <si>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</si>
  <si>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</si>
  <si>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</si>
  <si>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</si>
  <si>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</si>
  <si>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</si>
  <si>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</si>
  <si>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</si>
  <si>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</si>
  <si>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</si>
  <si>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</si>
  <si>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</si>
  <si>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</si>
  <si>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</si>
  <si>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</si>
  <si>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</si>
  <si>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</si>
  <si>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</si>
  <si>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</si>
  <si>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</si>
  <si>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</si>
  <si>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</si>
  <si>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</si>
  <si>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</si>
  <si>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</si>
  <si>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</si>
  <si>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</si>
  <si>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</si>
  <si>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</si>
  <si>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</si>
  <si>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</si>
  <si>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</si>
  <si>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</si>
  <si>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</si>
  <si>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</si>
  <si>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</si>
  <si>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</si>
  <si>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</si>
  <si>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</si>
  <si>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</si>
  <si>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</si>
  <si>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</si>
  <si>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</si>
  <si>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</si>
  <si>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</si>
  <si>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</si>
  <si>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</si>
  <si>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</si>
  <si>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</si>
  <si>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</si>
  <si>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</si>
  <si>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</si>
  <si>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</si>
  <si>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</si>
  <si>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</si>
  <si>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</si>
  <si>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</si>
  <si>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</si>
  <si>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</si>
  <si>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</si>
  <si>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</si>
  <si>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</si>
  <si>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</si>
  <si>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</si>
  <si>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</si>
  <si>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</si>
  <si>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</si>
  <si>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</si>
  <si>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</si>
  <si>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</si>
  <si>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</si>
  <si>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</si>
  <si>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</si>
  <si>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</si>
  <si>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</si>
  <si>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</si>
  <si>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</si>
  <si>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</si>
  <si>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</si>
  <si>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</si>
  <si>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</si>
  <si>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</si>
  <si>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</si>
  <si>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</si>
  <si>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</si>
  <si>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</si>
  <si>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</si>
  <si>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</si>
  <si>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</si>
  <si>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</si>
  <si>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</si>
  <si>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</si>
  <si>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</si>
  <si>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</si>
  <si>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</si>
  <si>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</si>
  <si>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</si>
  <si>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</si>
  <si>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</si>
  <si>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</si>
  <si>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</si>
  <si>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</si>
  <si>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</si>
  <si>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</si>
  <si>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</si>
  <si>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</si>
  <si>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</si>
  <si>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</si>
  <si>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</si>
  <si>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</si>
  <si>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</si>
  <si>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</si>
  <si>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</si>
  <si>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</si>
  <si>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</si>
  <si>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</si>
  <si>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</si>
  <si>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</si>
  <si>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</si>
  <si>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</si>
  <si>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</si>
  <si>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</si>
  <si>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</si>
  <si>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</si>
  <si>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</si>
  <si>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</si>
  <si>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</si>
  <si>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</si>
  <si>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</si>
  <si>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</si>
  <si>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</si>
  <si>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</si>
  <si>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</si>
  <si>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</si>
  <si>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</si>
  <si>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</si>
  <si>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</si>
  <si>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</si>
  <si>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</si>
  <si>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</si>
  <si>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</si>
  <si>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</si>
  <si>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</si>
  <si>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</si>
  <si>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</si>
  <si>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</si>
  <si>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</si>
  <si>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</si>
  <si>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</si>
  <si>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</si>
  <si>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</si>
  <si>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</si>
  <si>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</si>
  <si>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</si>
  <si>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</si>
  <si>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</si>
  <si>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</si>
  <si>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</si>
  <si>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</si>
  <si>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</si>
  <si>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</si>
  <si>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</si>
  <si>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</si>
  <si>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</si>
  <si>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</si>
  <si>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</si>
  <si>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</si>
  <si>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</si>
  <si>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</si>
  <si>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</si>
  <si>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</si>
  <si>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</si>
  <si>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</si>
  <si>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</si>
  <si>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</si>
  <si>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</si>
  <si>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</si>
  <si>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</si>
  <si>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</si>
  <si>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</si>
  <si>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</si>
  <si>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</si>
  <si>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</si>
  <si>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</si>
  <si>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</si>
  <si>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</si>
  <si>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</si>
  <si>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</si>
  <si>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</si>
  <si>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</si>
  <si>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</si>
  <si>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</si>
  <si>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</si>
  <si>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</si>
  <si>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</si>
  <si>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</si>
  <si>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</si>
  <si>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</si>
  <si>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</si>
  <si>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</si>
  <si>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</si>
  <si>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</si>
  <si>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</si>
  <si>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</si>
  <si>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</si>
  <si>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</si>
  <si>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</si>
  <si>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</si>
  <si>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</si>
  <si>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</si>
  <si>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</si>
  <si>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</si>
  <si>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</si>
  <si>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</si>
  <si>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</si>
  <si>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</si>
  <si>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</si>
  <si>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</si>
  <si>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</si>
  <si>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</si>
  <si>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</si>
  <si>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</si>
  <si>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</si>
  <si>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</si>
  <si>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</si>
  <si>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</si>
  <si>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</si>
  <si>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</si>
  <si>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</si>
  <si>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</si>
  <si>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</si>
  <si>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</si>
  <si>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</si>
  <si>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</si>
  <si>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</si>
  <si>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</si>
  <si>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</si>
  <si>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</si>
  <si>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</si>
  <si>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</si>
  <si>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</si>
  <si>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</si>
  <si>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</si>
  <si>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</si>
  <si>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</si>
  <si>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</si>
  <si>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</si>
  <si>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</si>
  <si>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</si>
  <si>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</si>
  <si>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</si>
  <si>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</si>
  <si>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</si>
  <si>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</si>
  <si>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</si>
  <si>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</si>
  <si>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</si>
  <si>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</si>
  <si>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</si>
  <si>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</si>
  <si>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</si>
  <si>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</si>
  <si>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</si>
  <si>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</si>
  <si>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</si>
  <si>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</si>
  <si>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</si>
  <si>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</si>
  <si>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</si>
  <si>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</si>
  <si>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</si>
  <si>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</si>
  <si>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</si>
  <si>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</si>
  <si>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</si>
  <si>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</si>
  <si>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</si>
  <si>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</si>
  <si>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</si>
  <si>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</si>
  <si>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</si>
  <si>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</si>
  <si>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</si>
  <si>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</si>
  <si>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</si>
  <si>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</si>
  <si>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</si>
  <si>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</si>
  <si>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</si>
  <si>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</si>
  <si>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</si>
  <si>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</si>
  <si>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</si>
  <si>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</si>
  <si>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</si>
  <si>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</si>
  <si>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</si>
  <si>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</si>
  <si>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</si>
  <si>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</si>
  <si>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</si>
  <si>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</si>
  <si>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</si>
  <si>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</si>
  <si>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</si>
  <si>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</si>
  <si>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</si>
  <si>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</si>
  <si>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</si>
  <si>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</si>
  <si>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</si>
  <si>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</si>
  <si>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</si>
  <si>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</si>
  <si>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</si>
  <si>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</si>
  <si>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</si>
  <si>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</si>
  <si>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</si>
  <si>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</si>
  <si>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</si>
  <si>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</si>
  <si>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</si>
  <si>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</si>
  <si>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</si>
  <si>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</si>
  <si>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</si>
  <si>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</si>
  <si>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</si>
  <si>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</si>
  <si>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</si>
  <si>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</si>
  <si>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</si>
  <si>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</si>
  <si>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</si>
  <si>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</si>
  <si>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</si>
  <si>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</si>
  <si>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</si>
  <si>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</si>
  <si>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</si>
  <si>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</si>
  <si>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</si>
  <si>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</si>
  <si>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</si>
  <si>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</si>
  <si>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</si>
  <si>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</si>
  <si>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</si>
  <si>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</si>
  <si>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</si>
  <si>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</si>
  <si>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</si>
  <si>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</si>
  <si>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</si>
  <si>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</si>
  <si>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</si>
  <si>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</si>
  <si>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</si>
  <si>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</si>
  <si>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</si>
  <si>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</si>
  <si>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</si>
  <si>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</si>
  <si>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</si>
  <si>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</si>
  <si>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</si>
  <si>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</si>
  <si>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</si>
  <si>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</si>
  <si>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</si>
  <si>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</si>
  <si>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</si>
  <si>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</si>
  <si>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</si>
  <si>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</si>
  <si>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</si>
  <si>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</si>
  <si>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</si>
  <si>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</si>
  <si>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</si>
  <si>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</si>
  <si>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</si>
  <si>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</si>
  <si>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</si>
  <si>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</si>
  <si>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</si>
  <si>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</si>
  <si>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</si>
  <si>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</si>
  <si>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</si>
  <si>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</si>
  <si>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</si>
  <si>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</si>
  <si>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</si>
  <si>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</si>
  <si>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</si>
  <si>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</si>
  <si>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</si>
  <si>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</si>
  <si>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</si>
  <si>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</si>
  <si>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</si>
  <si>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</si>
  <si>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</si>
  <si>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</si>
  <si>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</si>
  <si>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</si>
  <si>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</si>
  <si>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</si>
  <si>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</si>
  <si>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</si>
  <si>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</si>
  <si>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</si>
  <si>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</si>
  <si>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</si>
  <si>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</si>
  <si>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</si>
  <si>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</si>
  <si>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</si>
  <si>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</si>
  <si>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</si>
  <si>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</si>
  <si>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</si>
  <si>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</si>
  <si>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</si>
  <si>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</si>
  <si>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</si>
  <si>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</si>
  <si>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</si>
  <si>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</si>
  <si>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</si>
  <si>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</si>
  <si>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</si>
  <si>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</si>
  <si>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</si>
  <si>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</si>
  <si>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</si>
  <si>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</si>
  <si>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</si>
  <si>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</si>
  <si>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</si>
  <si>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</si>
  <si>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</si>
  <si>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</si>
  <si>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</si>
  <si>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</si>
  <si>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</si>
  <si>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</si>
  <si>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</si>
  <si>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</si>
  <si>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</si>
  <si>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</si>
  <si>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</si>
  <si>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</si>
  <si>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</si>
  <si>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</si>
  <si>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</si>
  <si>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</si>
  <si>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</si>
  <si>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</si>
  <si>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</si>
  <si>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</si>
  <si>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</si>
  <si>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</si>
  <si>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</si>
  <si>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</si>
  <si>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</si>
  <si>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</si>
  <si>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</si>
  <si>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</si>
  <si>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</si>
  <si>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</si>
  <si>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</si>
  <si>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</si>
  <si>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</si>
  <si>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</si>
  <si>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</si>
  <si>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</si>
  <si>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</si>
  <si>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</si>
  <si>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</si>
  <si>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</si>
  <si>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</si>
  <si>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</si>
  <si>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</si>
  <si>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</si>
  <si>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</si>
  <si>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</si>
  <si>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</si>
  <si>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</si>
  <si>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</si>
  <si>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</si>
  <si>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</si>
  <si>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</si>
  <si>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</si>
  <si>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</si>
  <si>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</si>
  <si>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</si>
  <si>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</si>
  <si>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</si>
  <si>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</si>
  <si>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</si>
  <si>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</si>
  <si>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</si>
  <si>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</si>
  <si>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</si>
  <si>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</si>
  <si>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</si>
  <si>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</si>
  <si>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</si>
  <si>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</si>
  <si>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</si>
  <si>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</si>
  <si>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</si>
  <si>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</si>
  <si>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</si>
  <si>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</si>
  <si>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</si>
  <si>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</si>
  <si>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</si>
  <si>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</si>
  <si>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</si>
  <si>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</si>
  <si>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</si>
  <si>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</si>
  <si>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</si>
  <si>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</si>
  <si>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</si>
  <si>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</si>
  <si>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</si>
  <si>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</si>
  <si>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</si>
  <si>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</si>
  <si>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</si>
  <si>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</si>
  <si>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</si>
  <si>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</si>
  <si>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</si>
  <si>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</si>
  <si>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</si>
  <si>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</si>
  <si>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</si>
  <si>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</si>
  <si>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</si>
  <si>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</si>
  <si>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</si>
  <si>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</si>
  <si>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</si>
  <si>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</si>
  <si>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</si>
  <si>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</si>
  <si>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</si>
  <si>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</si>
  <si>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</si>
  <si>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</si>
  <si>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</si>
  <si>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</si>
  <si>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</si>
  <si>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</si>
  <si>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</si>
  <si>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</si>
  <si>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</si>
  <si>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</si>
  <si>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</si>
  <si>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</si>
  <si>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</si>
  <si>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</si>
  <si>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</si>
  <si>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</si>
  <si>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</si>
  <si>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</si>
  <si>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</si>
  <si>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</si>
  <si>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</si>
  <si>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</si>
  <si>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</si>
  <si>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</si>
  <si>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</si>
  <si>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</si>
  <si>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</si>
  <si>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</si>
  <si>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</si>
  <si>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</si>
  <si>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</si>
  <si>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</si>
  <si>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</si>
  <si>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</si>
  <si>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</si>
  <si>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</si>
  <si>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</si>
  <si>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</si>
  <si>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</si>
  <si>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</si>
  <si>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</si>
  <si>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</si>
  <si>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</si>
  <si>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</si>
  <si>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</si>
  <si>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</si>
  <si>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</si>
  <si>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</si>
  <si>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</si>
  <si>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</si>
  <si>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</si>
  <si>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</si>
  <si>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</si>
  <si>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</si>
  <si>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</si>
  <si>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</si>
  <si>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</si>
  <si>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</si>
  <si>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</si>
  <si>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</si>
  <si>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</si>
  <si>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</si>
  <si>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</si>
  <si>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</si>
  <si>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</si>
  <si>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</si>
  <si>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</si>
  <si>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</si>
  <si>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</si>
  <si>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</si>
  <si>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</si>
  <si>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</si>
  <si>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</si>
  <si>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</si>
  <si>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</si>
  <si>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</si>
  <si>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</si>
  <si>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</si>
  <si>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</si>
  <si>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</si>
  <si>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</si>
  <si>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</si>
  <si>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</si>
  <si>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</si>
  <si>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</si>
  <si>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</si>
  <si>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</si>
  <si>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</si>
  <si>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</si>
  <si>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</si>
  <si>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</si>
  <si>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</si>
  <si>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</si>
  <si>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</si>
  <si>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</si>
  <si>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</si>
  <si>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</si>
  <si>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</si>
  <si>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</si>
  <si>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</si>
  <si>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</si>
  <si>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</si>
  <si>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</si>
  <si>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</si>
  <si>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</si>
  <si>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</si>
  <si>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</si>
  <si>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</si>
  <si>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</si>
  <si>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</si>
  <si>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</si>
  <si>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</si>
  <si>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</si>
  <si>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</si>
  <si>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</si>
  <si>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</si>
  <si>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</si>
  <si>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</si>
  <si>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</si>
  <si>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</si>
  <si>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</si>
  <si>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</si>
  <si>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</si>
  <si>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</si>
  <si>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</si>
  <si>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</si>
  <si>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</si>
  <si>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</si>
  <si>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</si>
  <si>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</si>
  <si>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</si>
  <si>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</si>
  <si>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</si>
  <si>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</si>
  <si>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</si>
  <si>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</si>
  <si>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</si>
  <si>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</si>
  <si>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</si>
  <si>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</si>
  <si>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</si>
  <si>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</si>
  <si>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</si>
  <si>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</si>
  <si>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</si>
  <si>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</si>
  <si>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</si>
  <si>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</si>
  <si>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</si>
  <si>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</si>
  <si>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</si>
  <si>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</si>
  <si>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</si>
  <si>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</si>
  <si>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</si>
  <si>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</si>
  <si>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</si>
  <si>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</si>
  <si>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</si>
  <si>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</si>
  <si>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</si>
  <si>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</si>
  <si>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</si>
  <si>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</si>
  <si>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</si>
  <si>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</si>
  <si>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</si>
  <si>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</si>
  <si>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</si>
  <si>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</si>
  <si>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</si>
  <si>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</si>
  <si>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</si>
  <si>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</si>
  <si>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</si>
  <si>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</si>
  <si>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</si>
  <si>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</si>
  <si>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</si>
  <si>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</si>
  <si>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</si>
  <si>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</si>
  <si>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</si>
  <si>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</si>
  <si>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</si>
  <si>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</si>
  <si>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</si>
  <si>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</si>
  <si>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</si>
  <si>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</si>
  <si>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</si>
  <si>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</si>
  <si>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</si>
  <si>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</si>
  <si>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</si>
  <si>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</si>
  <si>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</si>
  <si>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</si>
  <si>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</si>
  <si>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</si>
  <si>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</si>
  <si>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</si>
  <si>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</si>
  <si>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</si>
  <si>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</si>
  <si>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</si>
  <si>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</si>
  <si>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</si>
  <si>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</si>
  <si>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</si>
  <si>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</si>
  <si>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</si>
  <si>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</si>
  <si>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</si>
  <si>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</si>
  <si>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</si>
  <si>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</si>
  <si>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</si>
  <si>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</si>
  <si>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</si>
  <si>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</si>
  <si>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</si>
  <si>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</si>
  <si>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</si>
  <si>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</si>
  <si>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</si>
  <si>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</si>
  <si>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</si>
  <si>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</si>
  <si>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</si>
  <si>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</si>
  <si>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</si>
  <si>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</si>
  <si>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</si>
  <si>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</si>
  <si>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</si>
  <si>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</si>
  <si>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</si>
  <si>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</si>
  <si>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</si>
  <si>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</si>
  <si>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</si>
  <si>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</si>
  <si>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</si>
  <si>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</si>
  <si>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</si>
  <si>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</si>
  <si>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</si>
  <si>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</si>
  <si>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</si>
  <si>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</si>
  <si>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</si>
  <si>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</si>
  <si>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</si>
  <si>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</si>
  <si>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</si>
  <si>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</si>
  <si>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</si>
  <si>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</si>
  <si>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</si>
  <si>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</si>
  <si>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</si>
  <si>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</si>
  <si>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</si>
  <si>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</si>
  <si>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</si>
  <si>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</si>
  <si>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</si>
  <si>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</si>
  <si>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</si>
  <si>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</si>
  <si>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</si>
  <si>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</si>
  <si>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</si>
  <si>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</si>
  <si>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</si>
  <si>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</si>
  <si>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</si>
  <si>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</si>
  <si>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</si>
  <si>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</si>
  <si>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</si>
  <si>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</si>
  <si>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</si>
  <si>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</si>
  <si>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</si>
  <si>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</si>
  <si>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</si>
  <si>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</si>
  <si>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</si>
  <si>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</si>
  <si>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</si>
  <si>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</si>
  <si>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</si>
  <si>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</si>
  <si>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</si>
  <si>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</si>
  <si>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</si>
  <si>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</si>
  <si>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</si>
  <si>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</si>
  <si>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</si>
  <si>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</si>
  <si>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</si>
  <si>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</si>
  <si>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</si>
  <si>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</si>
  <si>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</si>
  <si>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</si>
  <si>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</si>
  <si>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</si>
  <si>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</si>
  <si>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</si>
  <si>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</si>
  <si>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</si>
  <si>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</si>
  <si>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</si>
  <si>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</si>
  <si>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</si>
  <si>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</si>
  <si>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</si>
  <si>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</si>
  <si>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</si>
  <si>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</si>
  <si>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</si>
  <si>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</si>
  <si>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</si>
  <si>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</si>
  <si>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</si>
  <si>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</si>
  <si>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</si>
  <si>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</si>
  <si>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</si>
  <si>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</si>
  <si>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</si>
  <si>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</si>
  <si>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</si>
  <si>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</si>
  <si>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</si>
  <si>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</si>
  <si>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</si>
  <si>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</si>
  <si>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</si>
  <si>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</si>
  <si>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</si>
  <si>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</si>
  <si>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</si>
  <si>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</si>
  <si>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</si>
  <si>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</si>
  <si>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</si>
  <si>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</si>
  <si>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</si>
  <si>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</si>
  <si>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</si>
  <si>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</si>
  <si>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</si>
  <si>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</si>
  <si>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</si>
  <si>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</si>
  <si>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</si>
  <si>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</si>
  <si>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</si>
  <si>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</si>
  <si>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</si>
  <si>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</si>
  <si>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</si>
  <si>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</si>
  <si>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</si>
  <si>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</si>
  <si>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</si>
  <si>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</si>
  <si>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</si>
  <si>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</si>
  <si>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</si>
  <si>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</si>
  <si>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</si>
  <si>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</si>
  <si>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</si>
  <si>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</si>
  <si>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</si>
  <si>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</si>
  <si>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</si>
  <si>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</si>
  <si>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</si>
  <si>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</si>
  <si>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</si>
  <si>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</si>
  <si>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</si>
  <si>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</si>
  <si>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</si>
  <si>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</si>
  <si>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</si>
  <si>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</si>
  <si>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</si>
  <si>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</si>
  <si>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</si>
  <si>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</si>
  <si>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</si>
  <si>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</si>
  <si>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</si>
  <si>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</si>
  <si>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</si>
  <si>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</si>
  <si>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</si>
  <si>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</si>
  <si>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</si>
  <si>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</si>
  <si>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</si>
  <si>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</si>
  <si>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</si>
  <si>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</si>
  <si>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</si>
  <si>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</si>
  <si>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</si>
  <si>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</si>
  <si>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</si>
  <si>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</si>
  <si>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</si>
  <si>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</si>
  <si>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</si>
  <si>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</si>
  <si>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</si>
  <si>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</si>
  <si>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</si>
  <si>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</si>
  <si>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</si>
  <si>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</si>
  <si>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</si>
  <si>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</si>
  <si>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</si>
  <si>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</si>
  <si>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</si>
  <si>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</si>
  <si>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</si>
  <si>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</si>
  <si>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</si>
  <si>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</si>
  <si>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</si>
  <si>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</si>
  <si>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</si>
  <si>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</si>
  <si>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</si>
  <si>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</si>
  <si>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</si>
  <si>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</si>
  <si>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</si>
  <si>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</si>
  <si>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</si>
  <si>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</si>
  <si>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</si>
  <si>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</si>
  <si>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</si>
  <si>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</si>
  <si>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</si>
  <si>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</si>
  <si>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</si>
  <si>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</si>
  <si>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</si>
  <si>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</si>
  <si>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</si>
  <si>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</si>
  <si>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</si>
  <si>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</si>
  <si>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</si>
  <si>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</si>
  <si>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</si>
  <si>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</si>
  <si>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</si>
  <si>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</si>
  <si>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</si>
  <si>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</si>
  <si>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</si>
  <si>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</si>
  <si>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</si>
  <si>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</si>
  <si>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</si>
  <si>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</si>
  <si>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</si>
  <si>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</si>
  <si>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</si>
  <si>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</si>
  <si>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</si>
  <si>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</si>
  <si>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</si>
  <si>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</si>
  <si>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</si>
  <si>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</si>
  <si>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</si>
  <si>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</si>
  <si>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</si>
  <si>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</si>
  <si>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</si>
  <si>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</si>
  <si>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</si>
  <si>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</si>
  <si>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</si>
  <si>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</si>
  <si>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</si>
  <si>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</si>
  <si>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</si>
  <si>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</si>
  <si>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</si>
  <si>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</si>
  <si>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</si>
  <si>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</si>
  <si>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</si>
  <si>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</si>
  <si>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</si>
  <si>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</si>
  <si>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</si>
  <si>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</si>
  <si>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</si>
  <si>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</si>
  <si>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</si>
  <si>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</si>
  <si>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</si>
  <si>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</si>
  <si>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</si>
  <si>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</si>
  <si>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</si>
  <si>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</si>
  <si>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</si>
  <si>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</si>
  <si>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</si>
  <si>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</si>
  <si>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</si>
  <si>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</si>
  <si>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</si>
  <si>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</si>
  <si>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</si>
  <si>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</si>
  <si>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</si>
  <si>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</si>
  <si>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</si>
  <si>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</si>
  <si>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</si>
  <si>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</si>
  <si>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</si>
  <si>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</si>
  <si>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</si>
  <si>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</si>
  <si>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</si>
  <si>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</si>
  <si>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</si>
  <si>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</si>
  <si>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</si>
  <si>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</si>
  <si>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</si>
  <si>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</si>
  <si>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</si>
  <si>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</si>
  <si>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</si>
  <si>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</si>
  <si>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</si>
  <si>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</si>
  <si>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</si>
  <si>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</si>
  <si>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</si>
  <si>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</si>
  <si>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</si>
  <si>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</si>
  <si>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</si>
  <si>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</si>
  <si>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</si>
  <si>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</si>
  <si>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</si>
  <si>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</si>
  <si>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</si>
  <si>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</si>
  <si>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</si>
  <si>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</si>
  <si>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</si>
  <si>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</si>
  <si>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</si>
  <si>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</si>
  <si>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</si>
  <si>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</si>
  <si>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</si>
  <si>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</si>
  <si>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</si>
  <si>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</si>
  <si>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</si>
  <si>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</si>
  <si>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</si>
  <si>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</si>
  <si>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</si>
  <si>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</si>
  <si>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</si>
  <si>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</si>
  <si>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</si>
  <si>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</si>
  <si>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</si>
  <si>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</si>
  <si>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</si>
  <si>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</si>
  <si>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</si>
  <si>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</si>
  <si>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</si>
  <si>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</si>
  <si>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</si>
  <si>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</si>
  <si>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</si>
  <si>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</si>
  <si>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</si>
  <si>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</si>
  <si>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</si>
  <si>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</si>
  <si>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</si>
  <si>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</si>
  <si>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</si>
  <si>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</si>
  <si>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</si>
  <si>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</si>
  <si>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</si>
  <si>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</si>
  <si>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</si>
  <si>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</si>
  <si>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</si>
  <si>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</si>
  <si>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</si>
  <si>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</si>
  <si>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</si>
  <si>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</si>
  <si>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</si>
  <si>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</si>
  <si>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</si>
  <si>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</si>
  <si>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</si>
  <si>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</si>
  <si>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</si>
  <si>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</si>
  <si>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</si>
  <si>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</si>
  <si>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</si>
  <si>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</si>
  <si>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</si>
  <si>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</si>
  <si>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</si>
  <si>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</si>
  <si>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</si>
  <si>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</si>
  <si>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</si>
  <si>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</si>
  <si>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</si>
  <si>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</si>
  <si>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</si>
  <si>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</si>
  <si>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</si>
  <si>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</si>
  <si>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</si>
  <si>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</si>
  <si>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</si>
  <si>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</si>
  <si>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</si>
  <si>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</si>
  <si>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</si>
  <si>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</si>
  <si>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</si>
  <si>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</si>
  <si>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</si>
  <si>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</si>
  <si>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</si>
  <si>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</si>
  <si>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</si>
  <si>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</si>
  <si>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</si>
  <si>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</si>
  <si>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</si>
  <si>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</si>
  <si>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</si>
  <si>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</si>
  <si>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</si>
  <si>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</si>
  <si>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</si>
  <si>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</si>
  <si>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</si>
  <si>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</si>
  <si>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</si>
  <si>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</si>
  <si>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</si>
  <si>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</si>
  <si>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</si>
  <si>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</si>
  <si>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</si>
  <si>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</si>
  <si>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</si>
  <si>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</si>
  <si>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</si>
  <si>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</si>
  <si>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</si>
  <si>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</si>
  <si>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</si>
  <si>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</si>
  <si>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</si>
  <si>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</si>
  <si>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</si>
  <si>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</si>
  <si>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</si>
  <si>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</si>
  <si>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</si>
  <si>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</si>
  <si>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</si>
  <si>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</si>
  <si>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</si>
  <si>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</si>
  <si>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</si>
  <si>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</si>
  <si>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</si>
  <si>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</si>
  <si>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</si>
  <si>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</si>
  <si>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</si>
  <si>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</si>
  <si>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</si>
  <si>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</si>
  <si>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</si>
  <si>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</si>
  <si>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</si>
  <si>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</si>
  <si>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</si>
  <si>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</si>
  <si>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</si>
  <si>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</si>
  <si>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</si>
  <si>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</si>
  <si>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</si>
  <si>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</si>
  <si>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</si>
  <si>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</si>
  <si>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</si>
  <si>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</si>
  <si>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</si>
  <si>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</si>
  <si>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</si>
  <si>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</si>
  <si>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</si>
  <si>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</si>
  <si>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</si>
  <si>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</si>
  <si>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</si>
  <si>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</si>
  <si>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</si>
  <si>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</si>
  <si>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</si>
  <si>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</si>
  <si>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</si>
  <si>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</si>
  <si>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</si>
  <si>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</si>
  <si>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</si>
  <si>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</si>
  <si>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</si>
  <si>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</si>
  <si>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</si>
  <si>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</si>
  <si>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</si>
  <si>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</si>
  <si>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</si>
  <si>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</si>
  <si>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</si>
  <si>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</si>
  <si>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</si>
  <si>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</si>
  <si>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</si>
  <si>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</si>
  <si>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</si>
  <si>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</si>
  <si>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</si>
  <si>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</si>
  <si>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</si>
  <si>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</si>
  <si>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</si>
  <si>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</si>
  <si>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</si>
  <si>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</si>
  <si>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</si>
  <si>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</si>
  <si>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</si>
  <si>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</si>
  <si>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</si>
  <si>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</si>
  <si>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</si>
  <si>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</si>
  <si>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</si>
  <si>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</si>
  <si>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</si>
  <si>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</si>
  <si>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</si>
  <si>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</si>
  <si>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</si>
  <si>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</si>
  <si>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</si>
  <si>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</si>
  <si>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</si>
  <si>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</si>
  <si>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</si>
  <si>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</si>
  <si>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</si>
  <si>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</si>
  <si>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</si>
  <si>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</si>
  <si>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</si>
  <si>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</si>
  <si>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</si>
  <si>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</si>
  <si>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</si>
  <si>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</si>
  <si>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</si>
  <si>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</si>
  <si>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</si>
  <si>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</si>
  <si>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</si>
  <si>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</si>
  <si>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</si>
  <si>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</si>
  <si>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</si>
  <si>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</si>
  <si>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</si>
  <si>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</si>
  <si>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</si>
  <si>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</si>
  <si>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</si>
  <si>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</si>
  <si>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</si>
  <si>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</si>
  <si>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</si>
  <si>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</si>
  <si>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</si>
  <si>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</si>
  <si>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</si>
  <si>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</si>
  <si>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</si>
  <si>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</si>
  <si>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</si>
  <si>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</si>
  <si>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</si>
  <si>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</si>
  <si>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</si>
  <si>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</si>
  <si>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</si>
  <si>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</si>
  <si>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</si>
  <si>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</si>
  <si>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</si>
  <si>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</si>
  <si>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</si>
  <si>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</si>
  <si>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</si>
  <si>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</si>
  <si>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</si>
  <si>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</si>
  <si>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</si>
  <si>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</si>
  <si>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</si>
  <si>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</si>
  <si>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</si>
  <si>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</si>
  <si>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</si>
  <si>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</si>
  <si>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</si>
  <si>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</si>
  <si>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</si>
  <si>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</si>
  <si>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</si>
  <si>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</si>
  <si>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</si>
  <si>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</si>
  <si>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</si>
  <si>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</si>
  <si>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</si>
  <si>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</si>
  <si>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</si>
  <si>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</si>
  <si>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</si>
  <si>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</si>
  <si>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</si>
  <si>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</si>
  <si>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</si>
  <si>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</si>
  <si>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</si>
  <si>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</si>
  <si>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</si>
  <si>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</si>
  <si>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</si>
  <si>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</si>
  <si>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</si>
  <si>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</si>
  <si>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</si>
  <si>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</si>
  <si>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</si>
  <si>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</si>
  <si>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</si>
  <si>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</si>
  <si>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</si>
  <si>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</si>
  <si>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</si>
  <si>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</si>
  <si>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</si>
  <si>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</si>
  <si>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</si>
  <si>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</si>
  <si>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</si>
  <si>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</si>
  <si>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</si>
  <si>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</si>
  <si>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</si>
  <si>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</si>
  <si>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</si>
  <si>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</si>
  <si>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</si>
  <si>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</si>
  <si>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</si>
  <si>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</si>
  <si>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</si>
  <si>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</si>
  <si>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</si>
  <si>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</si>
  <si>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</si>
  <si>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</si>
  <si>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</si>
  <si>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</si>
  <si>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</si>
  <si>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</si>
  <si>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</si>
  <si>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</si>
  <si>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</si>
  <si>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</si>
  <si>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</si>
  <si>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</si>
  <si>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</si>
  <si>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</si>
  <si>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</si>
  <si>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</si>
  <si>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</si>
  <si>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</si>
  <si>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</si>
  <si>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</si>
  <si>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</si>
  <si>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</si>
  <si>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</si>
  <si>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</si>
  <si>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</si>
  <si>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</si>
  <si>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</si>
  <si>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</si>
  <si>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</si>
  <si>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</si>
  <si>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</si>
  <si>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</si>
  <si>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</si>
  <si>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</si>
  <si>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</si>
  <si>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</si>
  <si>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</si>
  <si>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</si>
  <si>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</si>
  <si>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</si>
  <si>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</si>
  <si>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</si>
  <si>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</si>
  <si>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</si>
  <si>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</si>
  <si>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</si>
  <si>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</si>
  <si>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</si>
  <si>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</si>
  <si>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</si>
  <si>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</si>
  <si>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</si>
  <si>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</si>
  <si>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</si>
  <si>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</si>
  <si>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</si>
  <si>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</si>
  <si>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</si>
  <si>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</si>
  <si>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</si>
  <si>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</si>
  <si>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</si>
  <si>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</si>
  <si>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</si>
  <si>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</si>
  <si>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</si>
  <si>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</si>
  <si>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</si>
  <si>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</si>
  <si>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</si>
  <si>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</si>
  <si>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</si>
  <si>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</si>
  <si>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</si>
  <si>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</si>
  <si>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</si>
  <si>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</si>
  <si>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</si>
  <si>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</si>
  <si>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</si>
  <si>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</si>
  <si>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</si>
  <si>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</si>
  <si>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</si>
  <si>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</si>
  <si>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</si>
  <si>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</si>
  <si>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</si>
  <si>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</si>
  <si>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</si>
  <si>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</si>
  <si>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</si>
  <si>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</si>
  <si>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</si>
  <si>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</si>
  <si>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</si>
  <si>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</si>
  <si>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</si>
  <si>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</si>
  <si>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</si>
  <si>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</si>
  <si>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</si>
  <si>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</si>
  <si>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</si>
  <si>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</si>
  <si>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</si>
  <si>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</si>
  <si>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</si>
  <si>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</si>
  <si>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</si>
  <si>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</si>
  <si>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</si>
  <si>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</si>
  <si>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</si>
  <si>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</si>
  <si>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</si>
  <si>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</si>
  <si>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</si>
  <si>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</si>
  <si>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</si>
  <si>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</si>
  <si>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</si>
  <si>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</si>
  <si>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</si>
  <si>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</si>
  <si>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</si>
  <si>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</si>
  <si>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</si>
  <si>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</si>
  <si>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</si>
  <si>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</si>
  <si>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</si>
  <si>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</si>
  <si>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</si>
  <si>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</si>
  <si>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</si>
  <si>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</si>
  <si>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</si>
  <si>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</si>
  <si>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</si>
  <si>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</si>
  <si>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</si>
  <si>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</si>
  <si>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</si>
  <si>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</si>
  <si>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</si>
  <si>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</si>
  <si>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</si>
  <si>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</si>
  <si>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</si>
  <si>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</si>
  <si>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</si>
  <si>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</si>
  <si>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</si>
  <si>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</si>
  <si>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</si>
  <si>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</si>
  <si>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</si>
  <si>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</si>
  <si>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</si>
  <si>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</si>
  <si>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</si>
  <si>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</si>
  <si>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</si>
  <si>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</si>
  <si>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</si>
  <si>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</si>
  <si>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</si>
  <si>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</si>
  <si>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</si>
  <si>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</si>
  <si>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</si>
  <si>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</si>
  <si>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</si>
  <si>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</si>
  <si>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</si>
  <si>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</si>
  <si>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</si>
  <si>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</si>
  <si>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</si>
  <si>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</si>
  <si>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</si>
  <si>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</si>
  <si>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</si>
  <si>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</si>
  <si>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</si>
  <si>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</si>
  <si>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</si>
  <si>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</si>
  <si>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</si>
  <si>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</si>
  <si>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</si>
  <si>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</si>
  <si>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</si>
  <si>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</si>
  <si>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</si>
  <si>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</si>
  <si>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</si>
  <si>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</si>
  <si>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</si>
  <si>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</si>
  <si>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</si>
  <si>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</si>
  <si>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</si>
  <si>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</si>
  <si>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</si>
  <si>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</si>
  <si>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</si>
  <si>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</si>
  <si>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</si>
  <si>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</si>
  <si>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</si>
  <si>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</si>
  <si>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</si>
  <si>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</si>
  <si>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</si>
  <si>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</si>
  <si>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</si>
  <si>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</si>
  <si>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</si>
  <si>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</si>
  <si>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</si>
  <si>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</si>
  <si>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</si>
  <si>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</si>
  <si>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</si>
  <si>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</si>
  <si>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</si>
  <si>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</si>
  <si>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</si>
  <si>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</si>
  <si>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</si>
  <si>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</si>
  <si>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</si>
  <si>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</si>
  <si>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</si>
  <si>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</si>
  <si>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</si>
  <si>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</si>
  <si>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</si>
  <si>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</si>
  <si>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</si>
  <si>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</si>
  <si>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</si>
  <si>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</si>
  <si>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</si>
  <si>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</si>
  <si>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</si>
  <si>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</si>
  <si>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</si>
  <si>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</si>
  <si>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</si>
  <si>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</si>
  <si>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</si>
  <si>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</si>
  <si>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</si>
  <si>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</si>
  <si>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</si>
  <si>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</si>
  <si>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</si>
  <si>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</si>
  <si>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</si>
  <si>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</si>
  <si>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</si>
  <si>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</si>
  <si>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</si>
  <si>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</si>
  <si>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</si>
  <si>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</si>
  <si>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</si>
  <si>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</si>
  <si>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</si>
  <si>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</si>
  <si>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</si>
  <si>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</si>
  <si>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</si>
  <si>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</si>
  <si>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</si>
  <si>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</si>
  <si>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</si>
  <si>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</si>
  <si>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</si>
  <si>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</si>
  <si>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</si>
  <si>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</si>
  <si>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</si>
  <si>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</si>
  <si>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</si>
  <si>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</si>
  <si>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</si>
  <si>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</si>
  <si>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</si>
  <si>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</si>
  <si>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</si>
  <si>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</si>
  <si>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</si>
  <si>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</si>
  <si>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</si>
  <si>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</si>
  <si>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</si>
  <si>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</si>
  <si>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</si>
  <si>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</si>
  <si>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</si>
  <si>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</si>
  <si>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</si>
  <si>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</si>
  <si>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</si>
  <si>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</si>
  <si>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</si>
  <si>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</si>
  <si>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</si>
  <si>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</si>
  <si>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</si>
  <si>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</si>
  <si>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</si>
  <si>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</si>
  <si>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</si>
  <si>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</si>
  <si>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</si>
  <si>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</si>
  <si>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</si>
  <si>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</si>
  <si>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</si>
  <si>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</si>
  <si>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</si>
  <si>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</si>
  <si>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</si>
  <si>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</si>
  <si>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</si>
  <si>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</si>
  <si>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</si>
  <si>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</si>
  <si>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</si>
  <si>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</si>
  <si>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</si>
  <si>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</si>
  <si>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</si>
  <si>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</si>
  <si>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</si>
  <si>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</si>
  <si>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</si>
  <si>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</si>
  <si>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</si>
  <si>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</si>
  <si>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</si>
  <si>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</si>
  <si>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</si>
  <si>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</si>
  <si>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</si>
  <si>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</si>
  <si>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</si>
  <si>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</si>
  <si>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</si>
  <si>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</si>
  <si>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</si>
  <si>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</si>
  <si>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</si>
  <si>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</si>
  <si>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</si>
  <si>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</si>
  <si>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</si>
  <si>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</si>
  <si>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</si>
  <si>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</si>
  <si>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</si>
  <si>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</si>
  <si>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</si>
  <si>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</si>
  <si>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</si>
  <si>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</si>
  <si>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</si>
  <si>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</si>
  <si>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</si>
  <si>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</si>
  <si>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</si>
  <si>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</si>
  <si>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</si>
  <si>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</si>
  <si>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</si>
  <si>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</si>
  <si>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</si>
  <si>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</si>
  <si>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</si>
  <si>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</si>
  <si>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</si>
  <si>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</si>
  <si>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</si>
  <si>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</si>
  <si>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</si>
  <si>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</si>
  <si>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</si>
  <si>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</si>
  <si>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</si>
  <si>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</si>
  <si>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</si>
  <si>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</si>
  <si>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</si>
  <si>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</si>
  <si>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</si>
  <si>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</si>
  <si>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</si>
  <si>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</si>
  <si>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</si>
  <si>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</si>
  <si>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</si>
  <si>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</si>
  <si>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</si>
  <si>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</si>
  <si>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</si>
  <si>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</si>
  <si>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</si>
  <si>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</si>
  <si>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</si>
  <si>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</si>
  <si>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</si>
  <si>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</si>
  <si>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</si>
  <si>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</si>
  <si>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</si>
  <si>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</si>
  <si>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</si>
  <si>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</si>
  <si>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</si>
  <si>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</si>
  <si>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</si>
  <si>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</si>
  <si>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</si>
  <si>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</si>
  <si>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</si>
  <si>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</si>
  <si>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</si>
  <si>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</si>
  <si>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</si>
  <si>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</si>
  <si>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</si>
  <si>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</si>
  <si>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</si>
  <si>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</si>
  <si>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</si>
  <si>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</si>
  <si>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</si>
  <si>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</si>
  <si>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</si>
  <si>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</si>
  <si>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</si>
  <si>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</si>
  <si>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</si>
  <si>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</si>
  <si>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</si>
  <si>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</si>
  <si>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</si>
  <si>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</si>
  <si>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</si>
  <si>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</si>
  <si>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</si>
  <si>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</si>
  <si>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</si>
  <si>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</si>
  <si>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</si>
  <si>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</si>
  <si>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</si>
  <si>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</si>
  <si>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</si>
  <si>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</si>
  <si>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</si>
  <si>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</si>
  <si>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</si>
  <si>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</si>
  <si>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</si>
  <si>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</si>
  <si>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</si>
  <si>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</si>
  <si>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</si>
  <si>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</si>
  <si>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</si>
  <si>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</si>
  <si>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</si>
  <si>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</si>
  <si>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</si>
  <si>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</si>
  <si>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</si>
  <si>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</si>
  <si>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</si>
  <si>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</si>
  <si>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</si>
  <si>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</si>
  <si>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</si>
  <si>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</si>
  <si>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</si>
  <si>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</si>
  <si>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</si>
  <si>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</si>
  <si>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</si>
  <si>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</si>
  <si>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</si>
  <si>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</si>
  <si>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</si>
  <si>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</si>
  <si>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</si>
  <si>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</si>
  <si>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</si>
  <si>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</si>
  <si>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</si>
  <si>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</si>
  <si>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</si>
  <si>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</si>
  <si>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</si>
  <si>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</si>
  <si>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</si>
  <si>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</si>
  <si>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</si>
  <si>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</si>
  <si>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</si>
  <si>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</si>
  <si>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</si>
  <si>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</si>
  <si>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</si>
  <si>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</si>
  <si>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</si>
  <si>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</si>
  <si>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</si>
  <si>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</si>
  <si>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</si>
  <si>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</si>
  <si>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</si>
  <si>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</si>
  <si>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</si>
  <si>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</si>
  <si>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</si>
  <si>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</si>
  <si>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</si>
  <si>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</si>
  <si>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</si>
  <si>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</si>
  <si>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</si>
  <si>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</si>
  <si>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</si>
  <si>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</si>
  <si>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</si>
  <si>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</si>
  <si>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</si>
  <si>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</si>
  <si>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</si>
  <si>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</si>
  <si>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</si>
  <si>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</si>
  <si>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</si>
  <si>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</si>
  <si>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</si>
  <si>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</si>
  <si>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</si>
  <si>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</si>
  <si>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</si>
  <si>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</si>
  <si>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</si>
  <si>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</si>
  <si>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</si>
  <si>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</si>
  <si>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</si>
  <si>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</si>
  <si>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</si>
  <si>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</si>
  <si>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</si>
  <si>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</si>
  <si>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</si>
  <si>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</si>
  <si>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</si>
  <si>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</si>
  <si>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</si>
  <si>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</si>
  <si>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</si>
  <si>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</si>
  <si>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</si>
  <si>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</si>
  <si>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</si>
  <si>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</si>
  <si>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</si>
  <si>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</si>
  <si>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</si>
  <si>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</si>
  <si>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</si>
  <si>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</si>
  <si>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</si>
  <si>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</si>
  <si>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</si>
  <si>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</si>
  <si>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</si>
  <si>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</si>
  <si>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</si>
  <si>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</si>
  <si>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</si>
  <si>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</si>
  <si>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</si>
  <si>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</si>
  <si>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</si>
  <si>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</si>
  <si>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</si>
  <si>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</si>
  <si>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</si>
  <si>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</si>
  <si>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</si>
  <si>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</si>
  <si>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</si>
  <si>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</si>
  <si>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</si>
  <si>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</si>
  <si>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</si>
  <si>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</si>
  <si>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</si>
  <si>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</si>
  <si>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</si>
  <si>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</si>
  <si>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</si>
  <si>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</si>
  <si>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</si>
  <si>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</si>
  <si>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</si>
  <si>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</si>
  <si>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</si>
  <si>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</si>
  <si>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</si>
  <si>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</si>
  <si>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</si>
  <si>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</si>
  <si>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</si>
  <si>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</si>
  <si>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</si>
  <si>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</si>
  <si>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</si>
  <si>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</si>
  <si>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</si>
  <si>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</si>
  <si>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</si>
  <si>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</si>
  <si>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</si>
  <si>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</si>
  <si>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</si>
  <si>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</si>
  <si>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</si>
  <si>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</si>
  <si>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</si>
  <si>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</si>
  <si>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</si>
  <si>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</si>
  <si>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</si>
  <si>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</si>
  <si>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</si>
  <si>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</si>
  <si>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</si>
  <si>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</si>
  <si>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</si>
  <si>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</si>
  <si>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</si>
  <si>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</si>
  <si>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</si>
  <si>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</si>
  <si>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</si>
  <si>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</si>
  <si>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</si>
  <si>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</si>
  <si>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</si>
  <si>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</si>
  <si>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</si>
  <si>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</si>
  <si>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</si>
  <si>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</si>
  <si>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</si>
  <si>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</si>
  <si>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</si>
  <si>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</si>
  <si>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</si>
  <si>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</si>
  <si>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</si>
  <si>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</si>
  <si>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</si>
  <si>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</si>
  <si>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</si>
  <si>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</si>
  <si>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</si>
  <si>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</si>
  <si>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</si>
  <si>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</si>
  <si>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</si>
  <si>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</si>
  <si>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</si>
  <si>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</si>
  <si>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</si>
  <si>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</si>
  <si>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</si>
  <si>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</si>
  <si>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</si>
  <si>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</si>
  <si>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</si>
  <si>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</si>
  <si>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</si>
  <si>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</si>
  <si>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</si>
  <si>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</si>
  <si>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</si>
  <si>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</si>
  <si>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</si>
  <si>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</si>
  <si>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</si>
  <si>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</si>
  <si>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</si>
  <si>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</si>
  <si>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</si>
  <si>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</si>
  <si>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</si>
  <si>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</si>
  <si>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</si>
  <si>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</si>
  <si>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</si>
  <si>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</si>
  <si>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</si>
  <si>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</si>
  <si>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</si>
  <si>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</si>
  <si>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</si>
  <si>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</si>
  <si>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</si>
  <si>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</si>
  <si>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</si>
  <si>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</si>
  <si>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</si>
  <si>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</si>
  <si>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</si>
  <si>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</si>
  <si>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</si>
  <si>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</si>
  <si>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</si>
  <si>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</si>
  <si>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</si>
  <si>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</si>
  <si>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</si>
  <si>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</si>
  <si>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</si>
  <si>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</si>
  <si>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</si>
  <si>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</si>
  <si>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</si>
  <si>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</si>
  <si>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</si>
  <si>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</si>
  <si>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</si>
  <si>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</si>
  <si>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</si>
  <si>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</si>
  <si>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</si>
  <si>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</si>
  <si>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</si>
  <si>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</si>
  <si>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</si>
  <si>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</si>
  <si>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</si>
  <si>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</si>
  <si>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</si>
  <si>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</si>
  <si>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</si>
  <si>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</si>
  <si>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</si>
  <si>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</si>
  <si>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</si>
  <si>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</si>
  <si>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</si>
  <si>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</si>
  <si>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</si>
  <si>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</si>
  <si>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</si>
  <si>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</si>
  <si>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</si>
  <si>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</si>
  <si>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</si>
  <si>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</si>
  <si>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</si>
  <si>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</si>
  <si>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</si>
  <si>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</si>
  <si>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</si>
  <si>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</si>
  <si>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</si>
  <si>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</si>
  <si>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</si>
  <si>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</si>
  <si>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</si>
  <si>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</si>
  <si>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</si>
  <si>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</si>
  <si>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</si>
  <si>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</si>
  <si>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</si>
  <si>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</si>
  <si>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</si>
  <si>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</si>
  <si>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</si>
  <si>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</si>
  <si>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</si>
  <si>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</si>
  <si>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</si>
  <si>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</si>
  <si>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</si>
  <si>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</si>
  <si>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</si>
  <si>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</si>
  <si>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</si>
  <si>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</si>
  <si>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</si>
  <si>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</si>
  <si>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</si>
  <si>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</si>
  <si>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</si>
  <si>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</si>
  <si>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</si>
  <si>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</si>
  <si>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</si>
  <si>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</si>
  <si>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</si>
  <si>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</si>
  <si>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</si>
  <si>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</si>
  <si>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</si>
  <si>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</si>
  <si>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</si>
  <si>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</si>
  <si>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</si>
  <si>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</si>
  <si>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</si>
  <si>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</si>
  <si>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</si>
  <si>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</si>
  <si>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</si>
  <si>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</si>
  <si>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</si>
  <si>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</si>
  <si>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</si>
  <si>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</si>
  <si>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</si>
  <si>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</si>
  <si>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</si>
  <si>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</si>
  <si>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</si>
  <si>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</si>
  <si>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</si>
  <si>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</si>
  <si>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</si>
  <si>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</si>
  <si>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</si>
  <si>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</si>
  <si>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</si>
  <si>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</si>
  <si>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</si>
  <si>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</si>
  <si>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</si>
  <si>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</si>
  <si>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</si>
  <si>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</si>
  <si>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</si>
  <si>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</si>
  <si>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</si>
  <si>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</si>
  <si>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</si>
  <si>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</si>
  <si>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</si>
  <si>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</si>
  <si>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</si>
  <si>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</si>
  <si>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</si>
  <si>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</si>
  <si>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</si>
  <si>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</si>
  <si>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</si>
  <si>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</si>
  <si>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</si>
  <si>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</si>
  <si>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</si>
  <si>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</si>
  <si>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</si>
  <si>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</si>
  <si>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</si>
  <si>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</si>
  <si>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</si>
  <si>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</si>
  <si>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</si>
  <si>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</si>
  <si>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</si>
  <si>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</si>
  <si>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</si>
  <si>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</si>
  <si>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</si>
  <si>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</si>
  <si>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</si>
  <si>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</si>
  <si>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</si>
  <si>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</si>
  <si>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</si>
  <si>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</si>
  <si>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</si>
  <si>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</si>
  <si>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</si>
  <si>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</si>
  <si>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</si>
  <si>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</si>
  <si>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</si>
  <si>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</si>
  <si>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</si>
  <si>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</si>
  <si>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</si>
  <si>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</si>
  <si>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</si>
  <si>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</si>
  <si>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</si>
  <si>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</si>
  <si>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</si>
  <si>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</si>
  <si>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</si>
  <si>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</si>
  <si>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</si>
  <si>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</si>
  <si>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</si>
  <si>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</si>
  <si>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</si>
  <si>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</si>
  <si>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</si>
  <si>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</si>
  <si>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</si>
  <si>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</si>
  <si>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</si>
  <si>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</si>
  <si>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</si>
  <si>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</si>
  <si>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</si>
  <si>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</si>
  <si>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</si>
  <si>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</si>
  <si>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</si>
  <si>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</si>
  <si>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</si>
  <si>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</si>
  <si>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</si>
  <si>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</si>
  <si>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</si>
  <si>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</si>
  <si>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</si>
  <si>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</si>
  <si>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</si>
  <si>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</si>
  <si>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</si>
  <si>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</si>
  <si>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</si>
  <si>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</si>
  <si>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</si>
  <si>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</si>
  <si>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</si>
  <si>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</si>
  <si>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</si>
  <si>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</si>
  <si>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</si>
  <si>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</si>
  <si>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</si>
  <si>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</si>
  <si>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</si>
  <si>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</si>
  <si>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</si>
  <si>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</si>
  <si>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</si>
  <si>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</si>
  <si>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</si>
  <si>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</si>
  <si>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</si>
  <si>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</si>
  <si>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</si>
  <si>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</si>
  <si>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</si>
  <si>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</si>
  <si>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</si>
  <si>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</si>
  <si>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</si>
  <si>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</si>
  <si>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</si>
  <si>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</si>
  <si>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</si>
  <si>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</si>
  <si>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</si>
  <si>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</si>
  <si>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</si>
  <si>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</si>
  <si>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</si>
  <si>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</si>
  <si>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</si>
  <si>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</si>
  <si>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</si>
  <si>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</si>
  <si>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</si>
  <si>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</si>
  <si>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</si>
  <si>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</si>
  <si>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</si>
  <si>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</si>
  <si>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</si>
  <si>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</si>
  <si>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</si>
  <si>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</si>
  <si>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</si>
  <si>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</si>
  <si>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</si>
  <si>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</si>
  <si>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</si>
  <si>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</si>
  <si>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</si>
  <si>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</si>
  <si>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</si>
  <si>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</si>
  <si>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</si>
  <si>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</si>
  <si>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</si>
  <si>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</si>
  <si>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</si>
  <si>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</si>
  <si>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</si>
  <si>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</si>
  <si>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</si>
  <si>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</si>
  <si>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</si>
  <si>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</si>
  <si>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</si>
  <si>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</si>
  <si>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</si>
  <si>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</si>
  <si>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</si>
  <si>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</si>
  <si>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</si>
  <si>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</si>
  <si>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</si>
  <si>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</si>
  <si>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</si>
  <si>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</si>
  <si>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</si>
  <si>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</si>
  <si>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</si>
  <si>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</si>
  <si>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</si>
  <si>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</si>
  <si>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</si>
  <si>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</si>
  <si>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</si>
  <si>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</si>
  <si>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</si>
  <si>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</si>
  <si>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</si>
  <si>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</si>
  <si>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</si>
  <si>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</si>
  <si>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</si>
  <si>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</si>
  <si>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</si>
  <si>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</si>
  <si>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</si>
  <si>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</si>
  <si>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</si>
  <si>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</si>
  <si>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</si>
  <si>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</si>
  <si>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</si>
  <si>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</si>
  <si>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</si>
  <si>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</si>
  <si>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</si>
  <si>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</si>
  <si>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</si>
  <si>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</si>
  <si>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</si>
  <si>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</si>
  <si>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</si>
  <si>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</si>
  <si>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</si>
  <si>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</si>
  <si>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</si>
  <si>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</si>
  <si>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</si>
  <si>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</si>
  <si>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</si>
  <si>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</si>
  <si>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</si>
  <si>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</si>
  <si>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</si>
  <si>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</si>
  <si>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</si>
  <si>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</si>
  <si>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</si>
  <si>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</si>
  <si>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</si>
  <si>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</si>
  <si>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</si>
  <si>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</si>
  <si>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</si>
  <si>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</si>
  <si>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</si>
  <si>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</si>
  <si>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</si>
  <si>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</si>
  <si>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</si>
  <si>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</si>
  <si>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</si>
  <si>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</si>
  <si>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</si>
  <si>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</si>
  <si>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</si>
  <si>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</si>
  <si>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</si>
  <si>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</si>
  <si>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</si>
  <si>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</si>
  <si>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</si>
  <si>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</si>
  <si>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</si>
  <si>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</si>
  <si>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</si>
  <si>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</si>
  <si>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</si>
  <si>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</si>
  <si>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</si>
  <si>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</si>
  <si>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</si>
  <si>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</si>
  <si>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</si>
  <si>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</si>
  <si>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</si>
  <si>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</si>
  <si>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</si>
  <si>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</si>
  <si>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</si>
  <si>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</si>
  <si>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</si>
  <si>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</si>
  <si>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</si>
  <si>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</si>
  <si>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</si>
  <si>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</si>
  <si>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</si>
  <si>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</si>
  <si>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</si>
  <si>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</si>
  <si>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</si>
  <si>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</si>
  <si>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</si>
  <si>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</si>
  <si>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</si>
  <si>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</si>
  <si>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</si>
  <si>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</si>
  <si>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</si>
  <si>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</si>
  <si>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</si>
  <si>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</si>
  <si>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</si>
  <si>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</si>
  <si>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</si>
  <si>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</si>
  <si>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</si>
  <si>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</si>
  <si>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</si>
  <si>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</si>
  <si>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</si>
  <si>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</si>
  <si>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</si>
  <si>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</si>
  <si>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</si>
  <si>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</si>
  <si>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</si>
  <si>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</si>
  <si>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</si>
  <si>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</si>
  <si>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</si>
  <si>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</si>
  <si>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</si>
  <si>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</si>
  <si>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</si>
  <si>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</si>
  <si>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</si>
  <si>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</si>
  <si>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</si>
  <si>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</si>
  <si>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</si>
  <si>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</si>
  <si>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</si>
  <si>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</si>
  <si>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</si>
  <si>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</si>
  <si>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</si>
  <si>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</si>
  <si>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</si>
  <si>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</si>
  <si>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</si>
  <si>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</si>
  <si>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</si>
  <si>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</si>
  <si>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</si>
  <si>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</si>
  <si>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</si>
  <si>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</si>
  <si>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</si>
  <si>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</si>
  <si>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</si>
  <si>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</si>
  <si>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</si>
  <si>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</si>
  <si>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</si>
  <si>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</si>
  <si>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</si>
  <si>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</si>
  <si>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</si>
  <si>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</si>
  <si>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</si>
  <si>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</si>
  <si>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</si>
  <si>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</si>
  <si>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</si>
  <si>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</si>
  <si>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</si>
  <si>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</si>
  <si>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</si>
  <si>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</si>
  <si>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</si>
  <si>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</si>
  <si>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</si>
  <si>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</si>
  <si>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</si>
  <si>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</si>
  <si>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</si>
  <si>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</si>
  <si>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</si>
  <si>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</si>
  <si>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</si>
  <si>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</si>
  <si>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</si>
  <si>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</si>
  <si>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</si>
  <si>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</si>
  <si>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</si>
  <si>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</si>
  <si>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</si>
  <si>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</si>
  <si>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</si>
  <si>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</si>
  <si>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</si>
  <si>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</si>
  <si>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</si>
  <si>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</si>
  <si>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</si>
  <si>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</si>
  <si>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</si>
  <si>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</si>
  <si>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</si>
  <si>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</si>
  <si>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</si>
  <si>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</si>
  <si>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</si>
  <si>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</si>
  <si>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</si>
  <si>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</si>
  <si>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</si>
  <si>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</si>
  <si>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</si>
  <si>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</si>
  <si>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</si>
  <si>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</si>
  <si>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</si>
  <si>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</si>
  <si>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</si>
  <si>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</si>
  <si>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</si>
  <si>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</si>
  <si>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</si>
  <si>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</si>
  <si>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</si>
  <si>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</si>
  <si>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</si>
  <si>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</si>
  <si>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</si>
  <si>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</si>
  <si>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</si>
  <si>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</si>
  <si>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</si>
  <si>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</si>
  <si>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</si>
  <si>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</si>
  <si>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</si>
  <si>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</si>
  <si>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</si>
  <si>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</si>
  <si>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</si>
  <si>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</si>
  <si>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</si>
  <si>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</si>
  <si>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</si>
  <si>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</si>
  <si>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</si>
  <si>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</si>
  <si>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</si>
  <si>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</si>
  <si>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</si>
  <si>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</si>
  <si>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</si>
  <si>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</si>
  <si>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</si>
  <si>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</si>
  <si>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</si>
  <si>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</si>
  <si>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</si>
  <si>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</si>
  <si>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</si>
  <si>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</si>
  <si>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</si>
  <si>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</si>
  <si>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</si>
  <si>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</si>
  <si>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</si>
  <si>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</si>
  <si>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</si>
  <si>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</si>
  <si>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</si>
  <si>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</si>
  <si>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</si>
  <si>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</si>
  <si>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</si>
  <si>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</si>
  <si>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</si>
  <si>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</si>
  <si>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</si>
  <si>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</si>
  <si>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</si>
  <si>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</si>
  <si>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</si>
  <si>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</si>
  <si>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</si>
  <si>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</si>
  <si>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</si>
  <si>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</si>
  <si>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</si>
  <si>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</si>
  <si>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</si>
  <si>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</si>
  <si>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</si>
  <si>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</si>
  <si>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</si>
  <si>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</si>
  <si>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</si>
  <si>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</si>
  <si>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</si>
  <si>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</si>
  <si>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</si>
  <si>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</si>
  <si>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</si>
  <si>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</si>
  <si>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</si>
  <si>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</si>
  <si>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</si>
  <si>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</si>
  <si>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</si>
  <si>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</si>
  <si>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</si>
  <si>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</si>
  <si>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</si>
  <si>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</si>
  <si>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</si>
  <si>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</si>
  <si>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</si>
  <si>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</si>
  <si>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</si>
  <si>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</si>
  <si>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</si>
  <si>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</si>
  <si>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</si>
  <si>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</si>
  <si>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</si>
  <si>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</si>
  <si>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</si>
  <si>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</si>
  <si>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</si>
  <si>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</si>
  <si>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</si>
  <si>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</si>
  <si>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</si>
  <si>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</si>
  <si>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</si>
  <si>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</si>
  <si>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</si>
  <si>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</si>
  <si>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</si>
  <si>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</si>
  <si>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</si>
  <si>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</si>
  <si>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</si>
  <si>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</si>
  <si>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</si>
  <si>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</si>
  <si>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</si>
  <si>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</si>
  <si>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</si>
  <si>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</si>
  <si>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</si>
  <si>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</si>
  <si>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</si>
  <si>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</si>
  <si>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</si>
  <si>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</si>
  <si>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</si>
  <si>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</si>
  <si>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</si>
  <si>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</si>
  <si>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</si>
  <si>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</si>
  <si>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</si>
  <si>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</si>
  <si>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</si>
  <si>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</si>
  <si>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</si>
  <si>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</si>
  <si>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</si>
  <si>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</si>
  <si>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</si>
  <si>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</si>
  <si>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</si>
  <si>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</si>
  <si>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</si>
  <si>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</si>
  <si>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</si>
  <si>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</si>
  <si>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</si>
  <si>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</si>
  <si>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</si>
  <si>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</si>
  <si>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</si>
  <si>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</si>
  <si>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</si>
  <si>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</si>
  <si>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</si>
  <si>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</si>
  <si>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</si>
  <si>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</si>
  <si>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</si>
  <si>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</si>
  <si>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</si>
  <si>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</si>
  <si>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</si>
  <si>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</si>
  <si>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</si>
  <si>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</si>
  <si>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</si>
  <si>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</si>
  <si>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</si>
  <si>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</si>
  <si>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</si>
  <si>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</si>
  <si>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</si>
  <si>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</si>
  <si>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</si>
  <si>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</si>
  <si>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</si>
  <si>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</si>
  <si>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</si>
  <si>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</si>
  <si>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</si>
  <si>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</si>
  <si>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</si>
  <si>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</si>
  <si>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</si>
  <si>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</si>
  <si>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</si>
  <si>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</si>
  <si>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</si>
  <si>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</si>
  <si>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</si>
  <si>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</si>
  <si>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</si>
  <si>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</si>
  <si>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</si>
  <si>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</si>
  <si>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</si>
  <si>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</si>
  <si>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</si>
  <si>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</si>
  <si>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</si>
  <si>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</si>
  <si>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</si>
  <si>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</si>
  <si>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</si>
  <si>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</si>
  <si>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</si>
  <si>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</si>
  <si>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</si>
  <si>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</si>
  <si>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</si>
  <si>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</si>
  <si>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</si>
  <si>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</si>
  <si>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</si>
  <si>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</si>
  <si>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</si>
  <si>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</si>
  <si>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</si>
  <si>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</si>
  <si>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</si>
  <si>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</si>
  <si>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</si>
  <si>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</si>
  <si>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</si>
  <si>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</si>
  <si>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</si>
  <si>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</si>
  <si>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</si>
  <si>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</si>
  <si>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</si>
  <si>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</si>
  <si>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</si>
  <si>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</si>
  <si>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</si>
  <si>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</si>
  <si>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</si>
  <si>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</si>
  <si>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</si>
  <si>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</si>
  <si>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</si>
  <si>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</si>
  <si>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</si>
  <si>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</si>
  <si>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</si>
  <si>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</si>
  <si>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</si>
  <si>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</si>
  <si>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</si>
  <si>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</si>
  <si>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</si>
  <si>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</si>
  <si>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</si>
  <si>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</si>
  <si>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</si>
  <si>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</si>
  <si>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</si>
  <si>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</si>
  <si>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</si>
  <si>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</si>
  <si>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</si>
  <si>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</si>
  <si>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</si>
  <si>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</si>
  <si>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</si>
  <si>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</si>
  <si>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</si>
  <si>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</si>
  <si>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</si>
  <si>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</si>
  <si>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</si>
  <si>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</si>
  <si>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</si>
  <si>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</si>
  <si>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</si>
  <si>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</si>
  <si>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</si>
  <si>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</si>
  <si>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</si>
  <si>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</si>
  <si>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</si>
  <si>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</si>
  <si>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</si>
  <si>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</si>
  <si>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</si>
  <si>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</si>
  <si>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</si>
  <si>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</si>
  <si>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</si>
  <si>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</si>
  <si>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</si>
  <si>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</si>
  <si>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</si>
  <si>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</si>
  <si>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</si>
  <si>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</si>
  <si>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</si>
  <si>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</si>
  <si>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</si>
  <si>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</si>
  <si>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</si>
  <si>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</si>
  <si>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</si>
  <si>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</si>
  <si>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</si>
  <si>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</si>
  <si>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</si>
  <si>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</si>
  <si>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</si>
  <si>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</si>
  <si>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</si>
  <si>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</si>
  <si>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</si>
  <si>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</si>
  <si>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</si>
  <si>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</si>
  <si>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</si>
  <si>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</si>
  <si>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</si>
  <si>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</si>
  <si>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</si>
  <si>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</si>
  <si>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</si>
  <si>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</si>
  <si>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</si>
  <si>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</si>
  <si>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</si>
  <si>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</si>
  <si>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</si>
  <si>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</si>
  <si>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</si>
  <si>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</si>
  <si>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</si>
  <si>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</si>
  <si>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</si>
  <si>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</si>
  <si>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</si>
  <si>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</si>
  <si>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</si>
  <si>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</si>
  <si>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</si>
  <si>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</si>
  <si>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</si>
  <si>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</si>
  <si>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</si>
  <si>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</si>
  <si>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</si>
  <si>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</si>
  <si>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</si>
  <si>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</si>
  <si>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</si>
  <si>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</si>
  <si>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</si>
  <si>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</si>
  <si>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</si>
  <si>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</si>
  <si>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</si>
  <si>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</si>
  <si>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</si>
  <si>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</si>
  <si>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</si>
  <si>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</si>
  <si>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</si>
  <si>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</si>
  <si>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</si>
  <si>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</si>
  <si>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</si>
  <si>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</si>
  <si>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</si>
  <si>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</si>
  <si>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</si>
  <si>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</si>
  <si>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</si>
  <si>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</si>
  <si>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</si>
  <si>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</si>
  <si>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</si>
  <si>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</si>
  <si>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</si>
  <si>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</si>
  <si>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</si>
  <si>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</si>
  <si>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</si>
  <si>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</si>
  <si>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</si>
  <si>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</si>
  <si>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</si>
  <si>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</si>
  <si>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</si>
  <si>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</si>
  <si>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</si>
  <si>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</si>
  <si>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</si>
  <si>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</si>
  <si>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</si>
  <si>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</si>
  <si>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</si>
  <si>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</si>
  <si>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</si>
  <si>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</si>
  <si>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</si>
  <si>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</si>
  <si>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</si>
  <si>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</si>
  <si>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</si>
  <si>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</si>
  <si>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</si>
  <si>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</si>
  <si>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</si>
  <si>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</si>
  <si>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</si>
  <si>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</si>
  <si>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</si>
  <si>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</si>
  <si>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</si>
  <si>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</si>
  <si>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</si>
  <si>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</si>
  <si>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</si>
  <si>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</si>
  <si>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</si>
  <si>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</si>
  <si>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</si>
  <si>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</si>
  <si>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</si>
  <si>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</si>
  <si>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</si>
  <si>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</si>
  <si>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</si>
  <si>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</si>
  <si>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</si>
  <si>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</si>
  <si>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</si>
  <si>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</si>
  <si>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</si>
  <si>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</si>
  <si>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</si>
  <si>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</si>
  <si>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</si>
  <si>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</si>
  <si>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</si>
  <si>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</si>
  <si>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</si>
  <si>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</si>
  <si>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</si>
  <si>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</si>
  <si>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</si>
  <si>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</si>
  <si>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</si>
  <si>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</si>
  <si>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</si>
  <si>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</si>
  <si>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</si>
  <si>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</si>
  <si>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</si>
  <si>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</si>
  <si>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</si>
  <si>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</si>
  <si>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</si>
  <si>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</si>
  <si>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</si>
  <si>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</si>
  <si>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</si>
  <si>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</si>
  <si>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</si>
  <si>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</si>
  <si>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</si>
  <si>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</si>
  <si>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</si>
  <si>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</si>
  <si>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</si>
  <si>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</si>
  <si>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</si>
  <si>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</si>
  <si>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</si>
  <si>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</si>
  <si>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</si>
  <si>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</si>
  <si>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</si>
  <si>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</si>
  <si>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</si>
  <si>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</si>
  <si>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</si>
  <si>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</si>
  <si>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</si>
  <si>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</si>
  <si>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</si>
  <si>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</si>
  <si>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</si>
  <si>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</si>
  <si>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</si>
  <si>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</si>
  <si>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</si>
  <si>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</si>
  <si>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</si>
  <si>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</si>
  <si>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</si>
  <si>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</si>
  <si>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</si>
  <si>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</si>
  <si>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</si>
  <si>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</si>
  <si>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</si>
  <si>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</si>
  <si>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</si>
  <si>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</si>
  <si>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</si>
  <si>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</si>
  <si>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</si>
  <si>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</si>
  <si>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</si>
  <si>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</si>
  <si>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</si>
  <si>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</si>
  <si>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</si>
  <si>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</si>
  <si>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</si>
  <si>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</si>
  <si>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</si>
  <si>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</si>
  <si>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</si>
  <si>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</si>
  <si>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</si>
  <si>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</si>
  <si>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</si>
  <si>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</si>
  <si>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</si>
  <si>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</si>
  <si>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</si>
  <si>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</si>
  <si>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</si>
  <si>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</si>
  <si>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</si>
  <si>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</si>
  <si>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</si>
  <si>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</si>
  <si>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</si>
  <si>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</si>
  <si>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</si>
  <si>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</si>
  <si>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</si>
  <si>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</si>
  <si>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</si>
  <si>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</si>
  <si>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</si>
  <si>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</si>
  <si>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</si>
  <si>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</si>
  <si>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</si>
  <si>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</si>
  <si>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</si>
  <si>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</si>
  <si>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</si>
  <si>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</si>
  <si>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</si>
  <si>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</si>
  <si>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</si>
  <si>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</si>
  <si>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</si>
  <si>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</si>
  <si>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</si>
  <si>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</si>
  <si>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</si>
  <si>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</si>
  <si>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</si>
  <si>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</si>
  <si>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</si>
  <si>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</si>
  <si>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</si>
  <si>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</si>
  <si>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</si>
  <si>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</si>
  <si>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</si>
  <si>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</si>
  <si>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</si>
  <si>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</si>
  <si>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</si>
  <si>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</si>
  <si>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</si>
  <si>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</si>
  <si>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</si>
  <si>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</si>
  <si>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</si>
  <si>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</si>
  <si>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</si>
  <si>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</si>
  <si>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</si>
  <si>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</si>
  <si>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</si>
  <si>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</si>
  <si>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</si>
  <si>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</si>
  <si>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</si>
  <si>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</si>
  <si>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</si>
  <si>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</si>
  <si>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</si>
  <si>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</si>
  <si>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</si>
  <si>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</si>
  <si>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</si>
  <si>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</si>
  <si>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</si>
  <si>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</si>
  <si>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</si>
  <si>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</si>
  <si>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</si>
  <si>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</si>
  <si>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</si>
  <si>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</si>
  <si>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</si>
  <si>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</si>
  <si>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</si>
  <si>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</si>
  <si>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</si>
  <si>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</si>
  <si>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</si>
  <si>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</si>
  <si>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</si>
  <si>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</si>
  <si>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</si>
  <si>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</si>
  <si>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</si>
  <si>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</si>
  <si>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</si>
  <si>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</si>
  <si>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</si>
  <si>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</si>
  <si>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</si>
  <si>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</si>
  <si>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</si>
  <si>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</si>
  <si>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</si>
  <si>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</si>
  <si>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</si>
  <si>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</si>
  <si>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</si>
  <si>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</si>
  <si>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</si>
  <si>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</si>
  <si>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</si>
  <si>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</si>
  <si>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</si>
  <si>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</si>
  <si>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</si>
  <si>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</si>
  <si>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</si>
  <si>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</si>
  <si>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</si>
  <si>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</si>
  <si>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</si>
  <si>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</si>
  <si>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</si>
  <si>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</si>
  <si>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</si>
  <si>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</si>
  <si>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</si>
  <si>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</si>
  <si>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</si>
  <si>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</si>
  <si>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</si>
  <si>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</si>
  <si>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</si>
  <si>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</si>
  <si>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</si>
  <si>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</si>
  <si>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</si>
  <si>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</si>
  <si>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</si>
  <si>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</si>
  <si>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</si>
  <si>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</si>
  <si>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</si>
  <si>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</si>
  <si>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</si>
  <si>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</si>
  <si>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</si>
  <si>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</si>
  <si>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</si>
  <si>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</si>
  <si>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</si>
  <si>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</si>
  <si>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</si>
  <si>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</si>
  <si>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</si>
  <si>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</si>
  <si>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</si>
  <si>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</si>
  <si>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</si>
  <si>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</si>
  <si>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</si>
  <si>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</si>
  <si>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</si>
  <si>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</si>
  <si>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</si>
  <si>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</si>
  <si>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</si>
  <si>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</si>
  <si>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</si>
  <si>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</si>
  <si>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</si>
  <si>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</si>
  <si>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</si>
  <si>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</si>
  <si>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</si>
  <si>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</si>
  <si>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</si>
  <si>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</si>
  <si>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</si>
  <si>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</si>
  <si>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</si>
  <si>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</si>
  <si>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</si>
  <si>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</si>
  <si>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</si>
  <si>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</si>
  <si>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</si>
  <si>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</si>
  <si>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</si>
  <si>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</si>
  <si>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</si>
  <si>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</si>
  <si>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</si>
  <si>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</si>
  <si>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</si>
  <si>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</si>
  <si>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</si>
  <si>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</si>
  <si>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</si>
  <si>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</si>
  <si>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</si>
  <si>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</si>
  <si>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</si>
  <si>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</si>
  <si>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</si>
  <si>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</si>
  <si>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</si>
  <si>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</si>
  <si>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</si>
  <si>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</si>
  <si>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</si>
  <si>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</si>
  <si>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</si>
  <si>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</si>
  <si>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</si>
  <si>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</si>
  <si>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</si>
  <si>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</si>
  <si>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</si>
  <si>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</si>
  <si>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</si>
  <si>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</si>
  <si>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</si>
  <si>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</si>
  <si>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</si>
  <si>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</si>
  <si>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</si>
  <si>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</si>
  <si>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</si>
  <si>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</si>
  <si>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</si>
  <si>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</si>
  <si>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</si>
  <si>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</si>
  <si>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</si>
  <si>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</si>
  <si>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</si>
  <si>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</si>
  <si>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</si>
  <si>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</si>
  <si>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</si>
  <si>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</si>
  <si>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</si>
  <si>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</si>
  <si>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</si>
  <si>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</si>
  <si>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</si>
  <si>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</si>
  <si>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</si>
  <si>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</si>
  <si>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</si>
  <si>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</si>
  <si>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</si>
  <si>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</si>
  <si>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</si>
  <si>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</si>
  <si>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</si>
  <si>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</si>
  <si>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</si>
  <si>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</si>
  <si>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</si>
  <si>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</si>
  <si>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</si>
  <si>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</si>
  <si>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</si>
  <si>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</si>
  <si>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</si>
  <si>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</si>
  <si>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</si>
  <si>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</si>
  <si>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</si>
  <si>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</si>
  <si>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</si>
  <si>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</si>
  <si>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</si>
  <si>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</si>
  <si>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</si>
  <si>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</si>
  <si>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</si>
  <si>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</si>
  <si>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</si>
  <si>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</si>
  <si>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</si>
  <si>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</si>
  <si>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</si>
  <si>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</si>
  <si>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</si>
  <si>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</si>
  <si>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</si>
  <si>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</si>
  <si>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</si>
  <si>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</si>
  <si>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</si>
  <si>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</si>
  <si>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</si>
  <si>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</si>
  <si>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</si>
  <si>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</si>
  <si>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</si>
  <si>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</si>
  <si>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</si>
  <si>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</si>
  <si>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</si>
  <si>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</si>
  <si>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</si>
  <si>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</si>
  <si>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</si>
  <si>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</si>
  <si>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</si>
  <si>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</si>
  <si>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</si>
  <si>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</si>
  <si>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</si>
  <si>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</si>
  <si>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</si>
  <si>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</si>
  <si>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</si>
  <si>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</si>
  <si>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</si>
  <si>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</si>
  <si>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</si>
  <si>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</si>
  <si>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</si>
  <si>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</si>
  <si>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</si>
  <si>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</si>
  <si>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</si>
  <si>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</si>
  <si>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</si>
  <si>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</si>
  <si>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</si>
  <si>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</si>
  <si>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</si>
  <si>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</si>
  <si>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</si>
  <si>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</si>
  <si>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</si>
  <si>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</si>
  <si>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</si>
  <si>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</si>
  <si>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</si>
  <si>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</si>
  <si>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</si>
  <si>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</si>
  <si>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</si>
  <si>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</si>
  <si>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</si>
  <si>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</si>
  <si>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</si>
  <si>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</si>
  <si>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</si>
  <si>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</si>
  <si>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</si>
  <si>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</si>
  <si>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</si>
  <si>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</si>
  <si>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</si>
  <si>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</si>
  <si>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</si>
  <si>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</si>
  <si>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</si>
  <si>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</si>
  <si>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</si>
  <si>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</si>
  <si>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</si>
  <si>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</si>
  <si>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</si>
  <si>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</si>
  <si>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</si>
  <si>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</si>
  <si>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</si>
  <si>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</si>
  <si>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</si>
  <si>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</si>
  <si>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</si>
  <si>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</si>
  <si>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</si>
  <si>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</si>
  <si>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</si>
  <si>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</si>
  <si>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</si>
  <si>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</si>
  <si>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</si>
  <si>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</si>
  <si>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</si>
  <si>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</si>
  <si>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</si>
  <si>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</si>
  <si>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</si>
  <si>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</si>
  <si>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</si>
  <si>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</si>
  <si>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</si>
  <si>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</si>
  <si>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</si>
  <si>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</si>
  <si>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</si>
  <si>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</si>
  <si>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</si>
  <si>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</si>
  <si>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</si>
  <si>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</si>
  <si>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</si>
  <si>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</si>
  <si>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</si>
  <si>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</si>
  <si>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</si>
  <si>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</si>
  <si>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</si>
  <si>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</si>
  <si>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</si>
  <si>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</si>
  <si>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</si>
  <si>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</si>
  <si>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</si>
  <si>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</si>
  <si>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</si>
  <si>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</si>
  <si>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</si>
  <si>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</si>
  <si>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</si>
  <si>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</si>
  <si>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</si>
  <si>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</si>
  <si>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</si>
  <si>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</si>
  <si>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</si>
  <si>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</si>
  <si>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</si>
  <si>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</si>
  <si>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</si>
  <si>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</si>
  <si>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</si>
  <si>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</si>
  <si>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</si>
  <si>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</si>
  <si>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</si>
  <si>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</si>
  <si>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</si>
  <si>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</si>
  <si>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</si>
  <si>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</si>
  <si>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</si>
  <si>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</si>
  <si>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</si>
  <si>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</si>
  <si>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</si>
  <si>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</si>
  <si>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</si>
  <si>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</si>
  <si>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</si>
  <si>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</si>
  <si>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</si>
  <si>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</si>
  <si>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</si>
  <si>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</si>
  <si>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</si>
  <si>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</si>
  <si>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</si>
  <si>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</si>
  <si>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</si>
  <si>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</si>
  <si>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</si>
  <si>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</si>
  <si>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</si>
  <si>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</si>
  <si>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</si>
  <si>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</si>
  <si>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</si>
  <si>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</si>
  <si>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</si>
  <si>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</si>
  <si>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</si>
  <si>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</si>
  <si>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</si>
  <si>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</si>
  <si>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</si>
  <si>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</si>
  <si>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</si>
  <si>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</si>
  <si>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</si>
  <si>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</si>
  <si>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</si>
  <si>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</si>
  <si>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</si>
  <si>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</si>
  <si>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</si>
  <si>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</si>
  <si>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</si>
  <si>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</si>
  <si>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</si>
  <si>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</si>
  <si>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</si>
  <si>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</si>
  <si>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</si>
  <si>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</si>
  <si>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</si>
  <si>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</si>
  <si>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</si>
  <si>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</si>
  <si>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</si>
  <si>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</si>
  <si>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</si>
  <si>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</si>
  <si>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</si>
  <si>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</si>
  <si>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</si>
  <si>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</si>
  <si>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</si>
  <si>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</si>
  <si>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</si>
  <si>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</si>
  <si>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</si>
  <si>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</si>
  <si>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</si>
  <si>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</si>
  <si>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</si>
  <si>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</si>
  <si>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</si>
  <si>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</si>
  <si>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</si>
  <si>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</si>
  <si>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</si>
  <si>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</si>
  <si>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</si>
  <si>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</si>
  <si>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</si>
  <si>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</si>
  <si>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</si>
  <si>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</si>
  <si>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</si>
  <si>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</si>
  <si>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</si>
  <si>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</si>
  <si>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</si>
  <si>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</si>
  <si>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</si>
  <si>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</si>
  <si>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</si>
  <si>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</si>
  <si>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</si>
  <si>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</si>
  <si>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</si>
  <si>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</si>
  <si>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</si>
  <si>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</si>
  <si>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</si>
  <si>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</si>
  <si>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</si>
  <si>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</si>
  <si>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</si>
  <si>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</si>
  <si>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</si>
  <si>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</si>
  <si>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</si>
  <si>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</si>
  <si>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</si>
  <si>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</si>
  <si>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</si>
  <si>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</si>
  <si>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</si>
  <si>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</si>
  <si>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</si>
  <si>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</si>
  <si>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</si>
  <si>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</si>
  <si>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</si>
  <si>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</si>
  <si>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</si>
  <si>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</si>
  <si>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</si>
  <si>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</si>
  <si>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</si>
  <si>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</si>
  <si>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</si>
  <si>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</si>
  <si>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</si>
  <si>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</si>
  <si>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</si>
  <si>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</si>
  <si>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</si>
  <si>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</si>
  <si>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</si>
  <si>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</si>
  <si>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</si>
  <si>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</si>
  <si>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</si>
  <si>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</si>
  <si>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</si>
  <si>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</si>
  <si>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</si>
  <si>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</si>
  <si>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</si>
  <si>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</si>
  <si>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</si>
  <si>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</si>
  <si>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</si>
  <si>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</si>
  <si>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</si>
  <si>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</si>
  <si>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</si>
  <si>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</si>
  <si>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</si>
  <si>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</si>
  <si>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</si>
  <si>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</si>
  <si>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</si>
  <si>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</si>
  <si>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</si>
  <si>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</si>
  <si>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</si>
  <si>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</si>
  <si>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</si>
  <si>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</si>
  <si>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</si>
  <si>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</si>
  <si>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</si>
  <si>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</si>
  <si>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</si>
  <si>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</si>
  <si>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</si>
  <si>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</si>
  <si>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</si>
  <si>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</si>
  <si>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</si>
  <si>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</si>
  <si>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</si>
  <si>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</si>
  <si>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</si>
  <si>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</si>
  <si>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</si>
  <si>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</si>
  <si>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</si>
  <si>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</si>
  <si>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</si>
  <si>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</si>
  <si>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</si>
  <si>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</si>
  <si>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</si>
  <si>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</si>
  <si>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</si>
  <si>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</si>
  <si>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</si>
  <si>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</si>
  <si>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</si>
  <si>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</si>
  <si>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</si>
  <si>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</si>
  <si>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</si>
  <si>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</si>
  <si>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</si>
  <si>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</si>
  <si>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</si>
  <si>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</si>
  <si>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</si>
  <si>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</si>
  <si>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</si>
  <si>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</si>
  <si>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</si>
  <si>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</si>
  <si>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</si>
  <si>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</si>
  <si>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</si>
  <si>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</si>
  <si>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</si>
  <si>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</si>
  <si>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</si>
  <si>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</si>
  <si>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</si>
  <si>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</si>
  <si>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</si>
  <si>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</si>
  <si>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</si>
  <si>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</si>
  <si>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</si>
  <si>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</si>
  <si>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</si>
  <si>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</si>
  <si>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</si>
  <si>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</si>
  <si>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</si>
  <si>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</si>
  <si>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</si>
  <si>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</si>
  <si>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</si>
  <si>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</si>
  <si>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</si>
  <si>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</si>
  <si>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</si>
  <si>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</si>
  <si>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</si>
  <si>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</si>
  <si>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</si>
  <si>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</si>
  <si>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</si>
  <si>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</si>
  <si>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</si>
  <si>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</si>
  <si>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</si>
  <si>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</si>
  <si>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</si>
  <si>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</si>
  <si>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</si>
  <si>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</si>
  <si>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</si>
  <si>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</si>
  <si>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</si>
  <si>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</si>
  <si>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</si>
  <si>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</si>
  <si>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</si>
  <si>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</si>
  <si>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</si>
  <si>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</si>
  <si>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</si>
  <si>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</si>
  <si>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</si>
  <si>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</si>
  <si>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</si>
  <si>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</si>
  <si>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</si>
  <si>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</si>
  <si>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</si>
  <si>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</si>
  <si>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</si>
  <si>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</si>
  <si>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</si>
  <si>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</si>
  <si>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</si>
  <si>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</si>
  <si>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</si>
  <si>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</si>
  <si>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</si>
  <si>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</si>
  <si>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</si>
  <si>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</si>
  <si>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</si>
  <si>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</si>
  <si>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</si>
  <si>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</si>
  <si>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</si>
  <si>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</si>
  <si>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</si>
  <si>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</si>
  <si>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</si>
  <si>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</si>
  <si>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</si>
  <si>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</si>
  <si>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</si>
  <si>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</si>
  <si>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</si>
  <si>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</si>
  <si>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</si>
  <si>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</si>
  <si>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</si>
  <si>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</si>
  <si>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</si>
  <si>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</si>
  <si>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</si>
  <si>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</si>
  <si>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</si>
  <si>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</si>
  <si>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</si>
  <si>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</si>
  <si>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</si>
  <si>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</si>
  <si>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</si>
  <si>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</si>
  <si>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</si>
  <si>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</si>
  <si>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</si>
  <si>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</si>
  <si>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</si>
  <si>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</si>
  <si>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</si>
  <si>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</si>
  <si>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</si>
  <si>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</si>
  <si>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</si>
  <si>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</si>
  <si>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</si>
  <si>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</si>
  <si>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</si>
  <si>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</si>
  <si>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</si>
  <si>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</si>
  <si>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</si>
  <si>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</si>
  <si>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</si>
  <si>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</si>
  <si>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</si>
  <si>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</si>
  <si>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</si>
  <si>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</si>
  <si>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</si>
  <si>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</si>
  <si>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</si>
  <si>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</si>
  <si>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</si>
  <si>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</si>
  <si>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</si>
  <si>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</si>
  <si>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</si>
  <si>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</si>
  <si>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</si>
  <si>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</si>
  <si>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</si>
  <si>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</si>
  <si>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</si>
  <si>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</si>
  <si>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</si>
  <si>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</si>
  <si>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</si>
  <si>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</si>
  <si>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</si>
  <si>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</si>
  <si>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</si>
  <si>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</si>
  <si>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</si>
  <si>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</si>
  <si>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</si>
  <si>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</si>
  <si>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</si>
  <si>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</si>
  <si>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</si>
  <si>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</si>
  <si>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</si>
  <si>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</si>
  <si>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</si>
  <si>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</si>
  <si>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</si>
  <si>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</si>
  <si>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</si>
  <si>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</si>
  <si>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</si>
  <si>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</si>
  <si>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</si>
  <si>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</si>
  <si>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</si>
  <si>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</si>
  <si>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</si>
  <si>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</si>
  <si>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</si>
  <si>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</si>
  <si>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</si>
  <si>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</si>
  <si>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</si>
  <si>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</si>
  <si>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</si>
  <si>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</si>
  <si>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</si>
  <si>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</si>
  <si>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</si>
  <si>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</si>
  <si>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</si>
  <si>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</si>
  <si>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</si>
  <si>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</si>
  <si>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</si>
  <si>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</si>
  <si>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</si>
  <si>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</si>
  <si>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</si>
  <si>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</si>
  <si>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</si>
  <si>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</si>
  <si>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</si>
  <si>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</si>
  <si>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</si>
  <si>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</si>
  <si>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</si>
  <si>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</si>
  <si>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</si>
  <si>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</si>
  <si>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</si>
  <si>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</si>
  <si>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</si>
  <si>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</si>
  <si>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</si>
  <si>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</si>
  <si>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</si>
  <si>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</si>
  <si>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</si>
  <si>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</si>
  <si>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</si>
  <si>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</si>
  <si>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</si>
  <si>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</si>
  <si>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</si>
  <si>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</si>
  <si>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</si>
  <si>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</si>
  <si>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</si>
  <si>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</si>
  <si>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</si>
  <si>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</si>
  <si>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</si>
  <si>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</si>
  <si>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</si>
  <si>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</si>
  <si>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</si>
  <si>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</si>
  <si>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</si>
  <si>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</si>
  <si>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</si>
  <si>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</si>
  <si>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</si>
  <si>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</si>
  <si>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</si>
  <si>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</si>
  <si>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</si>
  <si>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</si>
  <si>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</si>
  <si>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</si>
  <si>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</si>
  <si>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</si>
  <si>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</si>
  <si>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</si>
  <si>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</si>
  <si>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</si>
  <si>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</si>
  <si>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</si>
  <si>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</si>
  <si>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</si>
  <si>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</si>
  <si>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</si>
  <si>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</si>
  <si>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</si>
  <si>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</si>
  <si>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</si>
  <si>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</si>
  <si>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</si>
  <si>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</si>
  <si>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</si>
  <si>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</si>
  <si>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</si>
  <si>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</si>
  <si>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</si>
  <si>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</si>
  <si>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</si>
  <si>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</si>
  <si>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</si>
  <si>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</si>
  <si>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</si>
  <si>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</si>
  <si>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</si>
  <si>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</si>
  <si>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</si>
  <si>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</si>
  <si>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</si>
  <si>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</si>
  <si>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</si>
  <si>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</si>
  <si>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</si>
  <si>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</si>
  <si>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</si>
  <si>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</si>
  <si>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</si>
  <si>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</si>
  <si>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</si>
  <si>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</si>
  <si>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</si>
  <si>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</si>
  <si>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</si>
  <si>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</si>
  <si>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</si>
  <si>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</si>
  <si>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</si>
  <si>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</si>
  <si>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</si>
  <si>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</si>
  <si>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</si>
  <si>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</si>
  <si>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</si>
  <si>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</si>
  <si>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</si>
  <si>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</si>
  <si>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</si>
  <si>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</si>
  <si>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</si>
  <si>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</si>
  <si>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</si>
  <si>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</si>
  <si>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</si>
  <si>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</si>
  <si>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</si>
  <si>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</si>
  <si>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</si>
  <si>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</si>
  <si>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</si>
  <si>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</si>
  <si>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</si>
  <si>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</si>
  <si>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</si>
  <si>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</si>
  <si>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</si>
  <si>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</si>
  <si>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</si>
  <si>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</si>
  <si>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</si>
  <si>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</si>
  <si>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</si>
  <si>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</si>
  <si>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</si>
  <si>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</si>
  <si>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</si>
  <si>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</si>
  <si>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</si>
  <si>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</si>
  <si>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</si>
  <si>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</si>
  <si>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</si>
  <si>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</si>
  <si>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</si>
  <si>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</si>
  <si>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</si>
  <si>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</si>
  <si>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</si>
  <si>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</si>
  <si>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</si>
  <si>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</si>
  <si>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</si>
  <si>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</si>
  <si>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</si>
  <si>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</si>
  <si>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</si>
  <si>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</si>
  <si>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</si>
  <si>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</si>
  <si>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</si>
  <si>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</si>
  <si>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</si>
  <si>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</si>
  <si>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</si>
  <si>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</si>
  <si>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</si>
  <si>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</si>
  <si>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</si>
  <si>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</si>
  <si>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</si>
  <si>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</si>
  <si>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</si>
  <si>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</si>
  <si>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</si>
  <si>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</si>
  <si>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</si>
  <si>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</si>
  <si>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</si>
  <si>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</si>
  <si>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</si>
  <si>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</si>
  <si>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</si>
  <si>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</si>
  <si>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</si>
  <si>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</si>
  <si>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</si>
  <si>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</si>
  <si>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</si>
  <si>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</si>
  <si>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</si>
  <si>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</si>
  <si>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</si>
  <si>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</si>
  <si>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</si>
  <si>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</si>
  <si>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</si>
  <si>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</si>
  <si>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</si>
  <si>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</si>
  <si>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</si>
  <si>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</si>
  <si>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</si>
  <si>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</si>
  <si>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</si>
  <si>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</si>
  <si>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</si>
  <si>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</si>
  <si>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</si>
  <si>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</si>
  <si>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</si>
  <si>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</si>
  <si>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</si>
  <si>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</si>
  <si>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</si>
  <si>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</si>
  <si>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</si>
  <si>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</si>
  <si>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</si>
  <si>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</si>
  <si>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</si>
  <si>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</si>
  <si>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</si>
  <si>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</si>
  <si>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</si>
  <si>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</si>
  <si>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</si>
  <si>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</si>
  <si>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</si>
  <si>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</si>
  <si>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</si>
  <si>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</si>
  <si>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</si>
  <si>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</si>
  <si>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</si>
  <si>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</si>
  <si>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</si>
  <si>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</si>
  <si>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</si>
  <si>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</si>
  <si>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</si>
  <si>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</si>
  <si>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</si>
  <si>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</si>
  <si>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</si>
  <si>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</si>
  <si>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</si>
  <si>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</si>
  <si>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</si>
  <si>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</si>
  <si>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</si>
  <si>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</si>
  <si>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</si>
  <si>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</si>
  <si>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</si>
  <si>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</si>
  <si>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</si>
  <si>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</si>
  <si>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</si>
  <si>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</si>
  <si>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</si>
  <si>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</si>
  <si>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</si>
  <si>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</si>
  <si>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</si>
  <si>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</si>
  <si>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</si>
  <si>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</si>
  <si>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</si>
  <si>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</si>
  <si>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</si>
  <si>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</si>
  <si>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</si>
  <si>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</si>
  <si>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</si>
  <si>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</si>
  <si>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</si>
  <si>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</si>
  <si>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</si>
  <si>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</si>
  <si>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</si>
  <si>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</si>
  <si>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</si>
  <si>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</si>
  <si>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</si>
  <si>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</si>
  <si>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</si>
  <si>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</si>
  <si>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</si>
  <si>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</si>
  <si>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</si>
  <si>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</si>
  <si>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</si>
  <si>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</si>
  <si>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</si>
  <si>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</si>
  <si>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</si>
  <si>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</si>
  <si>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</si>
  <si>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</si>
  <si>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</si>
  <si>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</si>
  <si>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</si>
  <si>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</si>
  <si>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</si>
  <si>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</si>
  <si>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</si>
  <si>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</si>
  <si>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</si>
  <si>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</si>
  <si>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</si>
  <si>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</si>
  <si>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</si>
  <si>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</si>
  <si>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</si>
  <si>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</si>
  <si>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</si>
  <si>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</si>
  <si>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</si>
  <si>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</si>
  <si>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</si>
  <si>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</si>
  <si>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</si>
  <si>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</si>
  <si>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</si>
  <si>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</si>
  <si>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</si>
  <si>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</si>
  <si>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</si>
  <si>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</si>
  <si>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</si>
  <si>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</si>
  <si>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</si>
  <si>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</si>
  <si>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</si>
  <si>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</si>
  <si>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</si>
  <si>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</si>
  <si>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</si>
  <si>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</si>
  <si>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</si>
  <si>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</si>
  <si>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</si>
  <si>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</si>
  <si>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</si>
  <si>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</si>
  <si>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</si>
  <si>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</si>
  <si>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</si>
  <si>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</si>
  <si>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</si>
  <si>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</si>
  <si>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</si>
  <si>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</si>
  <si>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</si>
  <si>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</si>
  <si>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</si>
  <si>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</si>
  <si>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</si>
  <si>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</si>
  <si>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</si>
  <si>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</si>
  <si>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</si>
  <si>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</si>
  <si>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</si>
  <si>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</si>
  <si>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</si>
  <si>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</si>
  <si>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</si>
  <si>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</si>
  <si>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</si>
  <si>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</si>
  <si>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</si>
  <si>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</si>
  <si>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</si>
  <si>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</si>
  <si>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</si>
  <si>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</si>
  <si>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</si>
  <si>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</si>
  <si>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</si>
  <si>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</si>
  <si>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</si>
  <si>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</si>
  <si>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</si>
  <si>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</si>
  <si>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</si>
  <si>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</si>
  <si>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</si>
  <si>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</si>
  <si>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</si>
  <si>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</si>
  <si>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</si>
  <si>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</si>
  <si>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</si>
  <si>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</si>
  <si>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</si>
  <si>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</si>
  <si>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</si>
  <si>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</si>
  <si>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</si>
  <si>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</si>
  <si>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</si>
  <si>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</si>
  <si>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</si>
  <si>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</si>
  <si>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</si>
  <si>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</si>
  <si>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</si>
  <si>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</si>
  <si>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</si>
  <si>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</si>
  <si>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</si>
  <si>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</si>
  <si>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</si>
  <si>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</si>
  <si>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</si>
  <si>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</si>
  <si>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</si>
  <si>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</si>
  <si>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</si>
  <si>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</si>
  <si>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</si>
  <si>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</si>
  <si>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</si>
  <si>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</si>
  <si>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</si>
  <si>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</si>
  <si>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</si>
  <si>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</si>
  <si>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</si>
  <si>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</si>
  <si>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</si>
  <si>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</si>
  <si>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</si>
  <si>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</si>
  <si>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</si>
  <si>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</si>
  <si>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</si>
  <si>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</si>
  <si>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</si>
  <si>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</si>
  <si>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</si>
  <si>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</si>
  <si>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</si>
  <si>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</si>
  <si>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</si>
  <si>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</si>
  <si>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</si>
  <si>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</si>
  <si>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</si>
  <si>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</si>
  <si>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</si>
  <si>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</si>
  <si>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</si>
  <si>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</si>
  <si>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</si>
  <si>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</si>
  <si>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</si>
  <si>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</si>
  <si>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</si>
  <si>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</si>
  <si>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</si>
  <si>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</si>
  <si>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</si>
  <si>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</si>
  <si>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</si>
  <si>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</si>
  <si>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</si>
  <si>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</si>
  <si>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</si>
  <si>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</si>
  <si>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</si>
  <si>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</si>
  <si>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</si>
  <si>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</si>
  <si>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</si>
  <si>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</si>
  <si>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</si>
  <si>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</si>
  <si>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</si>
  <si>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</si>
  <si>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</si>
  <si>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</si>
  <si>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</si>
  <si>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</si>
  <si>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</si>
  <si>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</si>
  <si>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</si>
  <si>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</si>
  <si>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</si>
  <si>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</si>
  <si>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</si>
  <si>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</si>
  <si>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</si>
  <si>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</si>
  <si>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</si>
  <si>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</si>
  <si>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</si>
  <si>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</si>
  <si>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</si>
  <si>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</si>
  <si>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</si>
  <si>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</si>
  <si>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</si>
  <si>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</si>
  <si>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</si>
  <si>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</si>
  <si>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</si>
  <si>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</si>
  <si>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</si>
  <si>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</si>
  <si>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</si>
  <si>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</si>
  <si>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</si>
  <si>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</si>
  <si>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</si>
  <si>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</si>
  <si>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</si>
  <si>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</si>
  <si>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</si>
  <si>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</si>
  <si>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</si>
  <si>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</si>
  <si>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</si>
  <si>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</si>
  <si>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</si>
  <si>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</si>
  <si>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</si>
  <si>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</si>
  <si>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</si>
  <si>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</si>
  <si>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</si>
  <si>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</si>
  <si>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</si>
  <si>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</si>
  <si>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</si>
  <si>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</si>
  <si>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</si>
  <si>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</si>
  <si>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</si>
  <si>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</si>
  <si>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</si>
  <si>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</si>
  <si>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</si>
  <si>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</si>
  <si>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</si>
  <si>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</si>
  <si>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</si>
  <si>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</si>
  <si>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</si>
  <si>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</si>
  <si>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</si>
  <si>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</si>
  <si>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</si>
  <si>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</si>
  <si>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</si>
  <si>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</si>
  <si>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</si>
  <si>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</si>
  <si>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</si>
  <si>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</si>
  <si>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</si>
  <si>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</si>
  <si>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</si>
  <si>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</si>
  <si>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</si>
  <si>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</si>
  <si>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</si>
  <si>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</si>
  <si>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</si>
  <si>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</si>
  <si>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</si>
  <si>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</si>
  <si>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</si>
  <si>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</si>
  <si>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</si>
  <si>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</si>
  <si>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</si>
  <si>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</si>
  <si>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</si>
  <si>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</si>
  <si>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</si>
  <si>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</si>
  <si>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</si>
  <si>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</si>
  <si>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</si>
  <si>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</si>
  <si>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</si>
  <si>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</si>
  <si>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</si>
  <si>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</si>
  <si>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</si>
  <si>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</si>
  <si>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</si>
  <si>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</si>
  <si>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</si>
  <si>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</si>
  <si>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</si>
  <si>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</si>
  <si>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</si>
  <si>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</si>
  <si>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</si>
  <si>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</si>
  <si>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</si>
  <si>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</si>
  <si>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</si>
  <si>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</si>
  <si>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</si>
  <si>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</si>
  <si>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</si>
  <si>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</si>
  <si>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</si>
  <si>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</si>
  <si>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</si>
  <si>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</si>
  <si>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</si>
  <si>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</si>
  <si>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</si>
  <si>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</si>
  <si>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</si>
  <si>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</si>
  <si>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</si>
  <si>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</si>
  <si>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</si>
  <si>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</si>
  <si>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</si>
  <si>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</si>
  <si>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</si>
  <si>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</si>
  <si>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</si>
  <si>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</si>
  <si>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</si>
  <si>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</si>
  <si>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</si>
  <si>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</si>
  <si>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</si>
  <si>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</si>
  <si>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</si>
  <si>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</si>
  <si>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</si>
  <si>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</si>
  <si>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</si>
  <si>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</si>
  <si>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</si>
  <si>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</si>
  <si>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</si>
  <si>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</si>
  <si>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</si>
  <si>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</si>
  <si>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</si>
  <si>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</si>
  <si>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</si>
  <si>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</si>
  <si>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</si>
  <si>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</si>
  <si>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</si>
  <si>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</si>
  <si>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</si>
  <si>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</si>
  <si>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</si>
  <si>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</si>
  <si>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</si>
  <si>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</si>
  <si>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</si>
  <si>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</si>
  <si>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</si>
  <si>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</si>
  <si>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</si>
  <si>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</si>
  <si>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</si>
  <si>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</si>
  <si>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</si>
  <si>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</si>
  <si>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</si>
  <si>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</si>
  <si>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</si>
  <si>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</si>
  <si>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</si>
  <si>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</si>
  <si>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</si>
  <si>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</si>
  <si>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</si>
  <si>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</si>
  <si>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</si>
  <si>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</si>
  <si>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</si>
  <si>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</si>
  <si>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</si>
  <si>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</si>
  <si>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</si>
  <si>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</si>
  <si>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</si>
  <si>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</si>
  <si>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</si>
  <si>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</si>
  <si>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</si>
  <si>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</si>
  <si>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</si>
  <si>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</si>
  <si>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</si>
  <si>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</si>
  <si>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</si>
  <si>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</si>
  <si>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</si>
  <si>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</si>
  <si>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</si>
  <si>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</si>
  <si>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</si>
  <si>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</si>
  <si>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</si>
  <si>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</si>
  <si>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</si>
  <si>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</si>
  <si>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</si>
  <si>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</si>
  <si>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</si>
  <si>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</si>
  <si>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</si>
  <si>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</si>
  <si>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</si>
  <si>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</si>
  <si>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</si>
  <si>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</si>
  <si>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</si>
  <si>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</si>
  <si>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</si>
  <si>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</si>
  <si>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</si>
  <si>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</si>
  <si>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</si>
  <si>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</si>
  <si>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</si>
  <si>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</si>
  <si>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</si>
  <si>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</si>
  <si>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</si>
  <si>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</si>
  <si>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</si>
  <si>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</si>
  <si>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</si>
  <si>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</si>
  <si>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</si>
  <si>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</si>
  <si>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</si>
  <si>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</si>
  <si>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</si>
  <si>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</si>
  <si>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</si>
  <si>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</si>
  <si>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</si>
  <si>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</si>
  <si>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</si>
  <si>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</si>
  <si>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</si>
  <si>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</si>
  <si>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</si>
  <si>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</si>
  <si>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</si>
  <si>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</si>
  <si>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</si>
  <si>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</si>
  <si>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</si>
  <si>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</si>
  <si>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</si>
  <si>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</si>
  <si>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</si>
  <si>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</si>
  <si>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</si>
  <si>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</si>
  <si>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</si>
  <si>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</si>
  <si>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</si>
  <si>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</si>
  <si>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</si>
  <si>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</si>
  <si>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</si>
  <si>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</si>
  <si>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</si>
  <si>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</si>
  <si>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</si>
  <si>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</si>
  <si>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</si>
  <si>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</si>
  <si>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</si>
  <si>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</si>
  <si>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</si>
  <si>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</si>
  <si>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</si>
  <si>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</si>
  <si>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</si>
  <si>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</si>
  <si>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</si>
  <si>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</si>
  <si>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</si>
  <si>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</si>
  <si>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</si>
  <si>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</si>
  <si>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</si>
  <si>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</si>
  <si>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</si>
  <si>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</si>
  <si>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</si>
  <si>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</si>
  <si>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</si>
  <si>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</si>
  <si>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</si>
  <si>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</si>
  <si>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</si>
  <si>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</si>
  <si>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</si>
  <si>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</si>
  <si>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</si>
  <si>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</si>
  <si>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</si>
  <si>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</si>
  <si>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</si>
  <si>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</si>
  <si>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</si>
  <si>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</si>
  <si>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</si>
  <si>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</si>
  <si>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</si>
  <si>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</si>
  <si>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</si>
  <si>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</si>
  <si>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</si>
  <si>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</si>
  <si>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</si>
  <si>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</si>
  <si>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</si>
  <si>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</si>
  <si>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</si>
  <si>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</si>
  <si>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</si>
  <si>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</si>
  <si>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</si>
  <si>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</si>
  <si>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</si>
  <si>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</si>
  <si>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</si>
  <si>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</si>
  <si>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</si>
  <si>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</si>
  <si>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</si>
  <si>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</si>
  <si>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</si>
  <si>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</si>
  <si>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</si>
  <si>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</si>
  <si>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</si>
  <si>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</si>
  <si>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</si>
  <si>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</si>
  <si>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</si>
  <si>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</si>
  <si>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</si>
  <si>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</si>
  <si>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</si>
  <si>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</si>
  <si>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</si>
  <si>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</si>
  <si>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</si>
  <si>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</si>
  <si>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</si>
  <si>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</si>
  <si>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</si>
  <si>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</si>
  <si>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</si>
  <si>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</si>
  <si>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</si>
  <si>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</si>
  <si>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</si>
  <si>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</si>
  <si>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</si>
  <si>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</si>
  <si>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</si>
  <si>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</si>
  <si>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</si>
  <si>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</si>
  <si>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</si>
  <si>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</si>
  <si>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</si>
  <si>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</si>
  <si>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</si>
  <si>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</si>
  <si>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</si>
  <si>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</si>
  <si>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</si>
  <si>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</si>
  <si>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</si>
  <si>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</si>
  <si>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</si>
  <si>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</si>
  <si>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</si>
  <si>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</si>
  <si>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</si>
  <si>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</si>
  <si>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</si>
  <si>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</si>
  <si>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</si>
  <si>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</si>
  <si>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</si>
  <si>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</si>
  <si>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</si>
  <si>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</si>
  <si>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</si>
  <si>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</si>
  <si>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</si>
  <si>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</si>
  <si>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</si>
  <si>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</si>
  <si>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</si>
  <si>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</si>
  <si>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</si>
  <si>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</si>
  <si>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</si>
  <si>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</si>
  <si>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</si>
  <si>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</si>
  <si>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</si>
  <si>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</si>
  <si>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</si>
  <si>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</si>
  <si>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</si>
  <si>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</si>
  <si>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</si>
  <si>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</si>
  <si>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</si>
  <si>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</si>
  <si>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</si>
  <si>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</si>
  <si>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</si>
  <si>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</si>
  <si>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</si>
  <si>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</si>
  <si>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</si>
  <si>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</si>
  <si>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</si>
  <si>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</si>
  <si>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</si>
  <si>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</si>
  <si>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</si>
  <si>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</si>
  <si>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</si>
  <si>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</si>
  <si>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</si>
  <si>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</si>
  <si>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</si>
  <si>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</si>
  <si>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</si>
  <si>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</si>
  <si>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</si>
  <si>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</si>
  <si>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</si>
  <si>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</si>
  <si>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</si>
  <si>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</si>
  <si>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</si>
  <si>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</si>
  <si>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</si>
  <si>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</si>
  <si>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</si>
  <si>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</si>
  <si>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</si>
  <si>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</si>
  <si>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</si>
  <si>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</si>
  <si>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</si>
  <si>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</si>
  <si>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</si>
  <si>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</si>
  <si>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</si>
  <si>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</si>
  <si>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</si>
  <si>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</si>
  <si>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</si>
  <si>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</si>
  <si>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</si>
  <si>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</si>
  <si>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</si>
  <si>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</si>
  <si>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</si>
  <si>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</si>
  <si>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</si>
  <si>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</si>
  <si>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</si>
  <si>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</si>
  <si>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</si>
  <si>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</si>
  <si>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</si>
  <si>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</si>
  <si>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</si>
  <si>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</si>
  <si>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</si>
  <si>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</si>
  <si>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</si>
  <si>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</si>
  <si>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</si>
  <si>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</si>
  <si>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</si>
  <si>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</si>
  <si>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</si>
  <si>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</si>
  <si>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</si>
  <si>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</si>
  <si>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</si>
  <si>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</si>
  <si>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</si>
  <si>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</si>
  <si>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</si>
  <si>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</si>
  <si>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</si>
  <si>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</si>
  <si>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</si>
  <si>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</si>
  <si>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</si>
  <si>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</si>
  <si>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</si>
  <si>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</si>
  <si>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</si>
  <si>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</si>
  <si>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</si>
  <si>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</si>
  <si>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</si>
  <si>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</si>
  <si>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</si>
  <si>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</si>
  <si>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</si>
  <si>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</si>
  <si>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</si>
  <si>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</si>
  <si>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</si>
  <si>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</si>
  <si>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</si>
  <si>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</si>
  <si>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</si>
  <si>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</si>
  <si>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</si>
  <si>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</si>
  <si>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</si>
  <si>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</si>
  <si>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</si>
  <si>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</si>
  <si>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</si>
  <si>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</si>
  <si>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</si>
  <si>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</si>
  <si>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</si>
  <si>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</si>
  <si>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</si>
  <si>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</si>
  <si>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</si>
  <si>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</si>
  <si>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</si>
  <si>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</si>
  <si>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</si>
  <si>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</si>
  <si>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</si>
  <si>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</si>
  <si>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</si>
  <si>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</si>
  <si>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</si>
  <si>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</si>
  <si>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</si>
  <si>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</si>
  <si>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</si>
  <si>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</si>
  <si>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</si>
  <si>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</si>
  <si>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</si>
  <si>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</si>
  <si>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</si>
  <si>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</si>
  <si>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</si>
  <si>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</si>
  <si>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</si>
  <si>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</si>
  <si>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</si>
  <si>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</si>
  <si>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</si>
  <si>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</si>
  <si>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</si>
  <si>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</si>
  <si>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</si>
  <si>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</si>
  <si>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</si>
  <si>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</si>
  <si>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</si>
  <si>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</si>
  <si>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</si>
  <si>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</si>
  <si>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</si>
  <si>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</si>
  <si>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</si>
  <si>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</si>
  <si>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</si>
  <si>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</si>
  <si>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</si>
  <si>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</si>
  <si>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</si>
  <si>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</si>
  <si>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</si>
  <si>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</si>
  <si>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</si>
  <si>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</si>
  <si>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</si>
  <si>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</si>
  <si>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</si>
  <si>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</si>
  <si>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</si>
  <si>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</si>
  <si>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</si>
  <si>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</si>
  <si>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</si>
  <si>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</si>
  <si>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</si>
  <si>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</si>
  <si>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</si>
  <si>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</si>
  <si>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</si>
  <si>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</si>
  <si>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</si>
  <si>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</si>
  <si>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</si>
  <si>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</si>
  <si>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</si>
  <si>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</si>
  <si>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</si>
  <si>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</si>
  <si>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</si>
  <si>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</si>
  <si>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</si>
  <si>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</si>
  <si>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</si>
  <si>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</si>
  <si>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</si>
  <si>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</si>
  <si>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</si>
  <si>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</si>
  <si>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</si>
  <si>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</si>
  <si>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</si>
  <si>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</si>
  <si>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</si>
  <si>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</si>
  <si>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</si>
  <si>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</si>
  <si>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</si>
  <si>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</si>
  <si>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</si>
  <si>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</si>
  <si>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</si>
  <si>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</si>
  <si>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</si>
  <si>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</si>
  <si>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</si>
  <si>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</si>
  <si>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</si>
  <si>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</si>
  <si>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</si>
  <si>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</si>
  <si>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</si>
  <si>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</si>
  <si>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</si>
  <si>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</si>
  <si>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</si>
  <si>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</si>
  <si>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</si>
  <si>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</si>
  <si>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</si>
  <si>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</si>
  <si>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</si>
  <si>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</si>
  <si>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</si>
  <si>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</si>
  <si>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</si>
  <si>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</si>
  <si>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</si>
  <si>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</si>
  <si>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</si>
  <si>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</si>
  <si>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</si>
  <si>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</si>
  <si>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</si>
  <si>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</si>
  <si>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</si>
  <si>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</si>
  <si>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</si>
  <si>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</si>
  <si>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</si>
  <si>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</si>
  <si>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</si>
  <si>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</si>
  <si>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</si>
  <si>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</si>
  <si>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</si>
  <si>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</si>
  <si>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</si>
  <si>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</si>
  <si>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</si>
  <si>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</si>
  <si>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</si>
  <si>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</si>
  <si>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</si>
  <si>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</si>
  <si>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</si>
  <si>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</si>
  <si>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</si>
  <si>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</si>
  <si>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</si>
  <si>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</si>
  <si>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</si>
  <si>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</si>
  <si>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</si>
  <si>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</si>
  <si>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</si>
  <si>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</si>
  <si>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</si>
  <si>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</si>
  <si>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</si>
  <si>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</si>
  <si>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</si>
  <si>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</si>
  <si>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</si>
  <si>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</si>
  <si>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</si>
  <si>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</si>
  <si>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</si>
  <si>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</si>
  <si>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</si>
  <si>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</si>
  <si>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</si>
  <si>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</si>
  <si>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</si>
  <si>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</si>
  <si>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</si>
  <si>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</si>
  <si>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</si>
  <si>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</si>
  <si>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</si>
  <si>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</si>
  <si>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</si>
  <si>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</si>
  <si>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</si>
  <si>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</si>
  <si>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</si>
  <si>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</si>
  <si>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</si>
  <si>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</si>
  <si>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</si>
  <si>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</si>
  <si>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</si>
  <si>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</si>
  <si>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</si>
  <si>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</si>
  <si>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</si>
  <si>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</si>
  <si>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</si>
  <si>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</si>
  <si>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</si>
  <si>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</si>
  <si>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</si>
  <si>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</si>
  <si>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</si>
  <si>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</si>
  <si>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</si>
  <si>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</si>
  <si>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</si>
  <si>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</si>
  <si>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</si>
  <si>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</si>
  <si>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</si>
  <si>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</si>
  <si>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</si>
  <si>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</si>
  <si>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</si>
  <si>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</si>
  <si>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</si>
  <si>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</si>
  <si>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</si>
  <si>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</si>
  <si>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</si>
  <si>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</si>
  <si>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</si>
  <si>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</si>
  <si>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</si>
  <si>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</si>
  <si>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</si>
  <si>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</si>
  <si>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</si>
  <si>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</si>
  <si>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</si>
  <si>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</si>
  <si>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</si>
  <si>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</si>
  <si>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</si>
  <si>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</si>
  <si>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</si>
  <si>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</si>
  <si>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</si>
  <si>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</si>
  <si>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</si>
  <si>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</si>
  <si>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</si>
  <si>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</si>
  <si>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</si>
  <si>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</si>
  <si>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</si>
  <si>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</si>
  <si>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</si>
  <si>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</si>
  <si>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</si>
  <si>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</si>
  <si>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</si>
  <si>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</si>
  <si>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</si>
  <si>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</si>
  <si>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</si>
  <si>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</si>
  <si>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</si>
  <si>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</si>
  <si>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</si>
  <si>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</si>
  <si>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</si>
  <si>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</si>
  <si>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</si>
  <si>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</si>
  <si>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</si>
  <si>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</si>
  <si>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</si>
  <si>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</si>
  <si>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</si>
  <si>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</si>
  <si>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</si>
  <si>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</si>
  <si>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</si>
  <si>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</si>
  <si>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</si>
  <si>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</si>
  <si>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</si>
  <si>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</si>
  <si>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</si>
  <si>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</si>
  <si>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</si>
  <si>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</si>
  <si>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</si>
  <si>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</si>
  <si>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</si>
  <si>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</si>
  <si>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</si>
  <si>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</si>
  <si>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</si>
  <si>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</si>
  <si>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</si>
  <si>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</si>
  <si>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</si>
  <si>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</si>
  <si>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</si>
  <si>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</si>
  <si>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</si>
  <si>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</si>
  <si>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</si>
  <si>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</si>
  <si>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</si>
  <si>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</si>
  <si>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</si>
  <si>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</si>
  <si>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</si>
  <si>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</si>
  <si>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</si>
  <si>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</si>
  <si>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</si>
  <si>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</si>
  <si>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</si>
  <si>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</si>
  <si>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</si>
  <si>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</si>
  <si>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</si>
  <si>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</si>
  <si>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</si>
  <si>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</si>
  <si>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</si>
  <si>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</si>
  <si>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</si>
  <si>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</si>
  <si>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</si>
  <si>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</si>
  <si>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</si>
  <si>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</si>
  <si>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</si>
  <si>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</si>
  <si>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</si>
  <si>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</si>
  <si>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</si>
  <si>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</si>
  <si>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</si>
  <si>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</si>
  <si>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</si>
  <si>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</si>
  <si>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</si>
  <si>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</si>
  <si>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</si>
  <si>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</si>
  <si>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</si>
  <si>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</si>
  <si>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</si>
  <si>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</si>
  <si>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</si>
  <si>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</si>
  <si>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</si>
  <si>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</si>
  <si>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</si>
  <si>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</si>
  <si>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</si>
  <si>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</si>
  <si>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</si>
  <si>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</si>
  <si>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</si>
  <si>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</si>
  <si>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</si>
  <si>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</si>
  <si>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</si>
  <si>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</si>
  <si>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</si>
  <si>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</si>
  <si>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</si>
  <si>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</si>
  <si>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</si>
  <si>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</si>
  <si>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</si>
  <si>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</si>
  <si>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</si>
  <si>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</si>
  <si>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</si>
  <si>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</si>
  <si>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</si>
  <si>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</si>
  <si>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</si>
  <si>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</si>
  <si>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</si>
  <si>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</si>
  <si>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</si>
  <si>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</si>
  <si>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</si>
  <si>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</si>
  <si>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</si>
  <si>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</si>
  <si>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</si>
  <si>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</si>
  <si>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</si>
  <si>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</si>
  <si>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</si>
  <si>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</si>
  <si>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</si>
  <si>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</si>
  <si>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</si>
  <si>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</si>
  <si>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</si>
  <si>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</si>
  <si>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</si>
  <si>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</si>
  <si>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</si>
  <si>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</si>
  <si>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</si>
  <si>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</si>
  <si>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</si>
  <si>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</si>
  <si>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</si>
  <si>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</si>
  <si>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</si>
  <si>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</si>
  <si>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</si>
  <si>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</si>
  <si>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</si>
  <si>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</si>
  <si>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</si>
  <si>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</si>
  <si>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</si>
  <si>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</si>
  <si>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</si>
  <si>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</si>
  <si>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</si>
  <si>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</si>
  <si>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</si>
  <si>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</si>
  <si>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</si>
  <si>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</si>
  <si>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</si>
  <si>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</si>
  <si>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</si>
  <si>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</si>
  <si>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</si>
  <si>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</si>
  <si>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</si>
  <si>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</si>
  <si>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</si>
  <si>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</si>
  <si>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</si>
  <si>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</si>
  <si>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</si>
  <si>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</si>
  <si>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</si>
  <si>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</si>
  <si>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</si>
  <si>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</si>
  <si>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</si>
  <si>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</si>
  <si>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</si>
  <si>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</si>
  <si>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</si>
  <si>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</si>
  <si>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</si>
  <si>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</si>
  <si>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</si>
  <si>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</si>
  <si>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</si>
  <si>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</si>
  <si>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</si>
  <si>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</si>
  <si>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</si>
  <si>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</si>
  <si>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</si>
  <si>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</si>
  <si>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</si>
  <si>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</si>
  <si>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</si>
  <si>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</si>
  <si>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</si>
  <si>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</si>
  <si>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</si>
  <si>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</si>
  <si>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</si>
  <si>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</si>
  <si>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</si>
  <si>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</si>
  <si>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</si>
  <si>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</si>
  <si>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</si>
  <si>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</si>
  <si>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</si>
  <si>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</si>
  <si>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</si>
  <si>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</si>
  <si>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</si>
  <si>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</si>
  <si>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</si>
  <si>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</si>
  <si>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</si>
  <si>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</si>
  <si>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</si>
  <si>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</si>
  <si>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</si>
  <si>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</si>
  <si>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</si>
  <si>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</si>
  <si>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</si>
  <si>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</si>
  <si>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</si>
  <si>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</si>
  <si>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</si>
  <si>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</si>
  <si>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</si>
  <si>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</si>
  <si>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</si>
  <si>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</si>
  <si>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</si>
  <si>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</si>
  <si>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</si>
  <si>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</si>
  <si>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</si>
  <si>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</si>
  <si>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</si>
  <si>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</si>
  <si>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</si>
  <si>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</si>
  <si>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</si>
  <si>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</si>
  <si>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</si>
  <si>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</si>
  <si>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</si>
  <si>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</si>
  <si>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</si>
  <si>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</si>
  <si>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</si>
  <si>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</si>
  <si>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</si>
  <si>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</si>
  <si>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</si>
  <si>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</si>
  <si>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</si>
  <si>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</si>
  <si>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</si>
  <si>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</si>
  <si>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</si>
  <si>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</si>
  <si>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</si>
  <si>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</si>
  <si>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</si>
  <si>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</si>
  <si>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</si>
  <si>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</si>
  <si>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</si>
  <si>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</si>
  <si>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</si>
  <si>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</si>
  <si>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</si>
  <si>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</si>
  <si>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</si>
  <si>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</si>
  <si>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</si>
  <si>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</si>
  <si>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</si>
  <si>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</si>
  <si>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</si>
  <si>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</si>
  <si>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</si>
  <si>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</si>
  <si>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</si>
  <si>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</si>
  <si>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</si>
  <si>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</si>
  <si>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</si>
  <si>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</si>
  <si>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</si>
  <si>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</si>
  <si>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</si>
  <si>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</si>
  <si>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</si>
  <si>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</si>
  <si>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</si>
  <si>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</si>
  <si>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</si>
  <si>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</si>
  <si>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</si>
  <si>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</si>
  <si>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</si>
  <si>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</si>
  <si>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</si>
  <si>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</si>
  <si>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</si>
  <si>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</si>
  <si>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</si>
  <si>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</si>
  <si>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</si>
  <si>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</si>
  <si>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</si>
  <si>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</si>
  <si>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</si>
  <si>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</si>
  <si>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</si>
  <si>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</si>
  <si>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</si>
  <si>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</si>
  <si>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</si>
  <si>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</si>
  <si>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</si>
  <si>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</si>
  <si>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</si>
  <si>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</si>
  <si>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</si>
  <si>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</si>
  <si>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</si>
  <si>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</si>
  <si>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</si>
  <si>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</si>
  <si>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</si>
  <si>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</si>
  <si>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</si>
  <si>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</si>
  <si>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</si>
  <si>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</si>
  <si>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</si>
  <si>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</si>
  <si>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</si>
  <si>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</si>
  <si>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</si>
  <si>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</si>
  <si>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</si>
  <si>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</si>
  <si>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</si>
  <si>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</si>
  <si>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</si>
  <si>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</si>
  <si>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</si>
  <si>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</si>
  <si>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</si>
  <si>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</si>
  <si>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</si>
  <si>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</si>
  <si>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</si>
  <si>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</si>
  <si>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</si>
  <si>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</si>
  <si>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</si>
  <si>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</si>
  <si>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</si>
  <si>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</si>
  <si>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</si>
  <si>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</si>
  <si>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</si>
  <si>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</si>
  <si>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</si>
  <si>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</si>
  <si>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</si>
  <si>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</si>
  <si>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</si>
  <si>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</si>
  <si>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</si>
  <si>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</si>
  <si>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</si>
  <si>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</si>
  <si>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</si>
  <si>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</si>
  <si>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</si>
  <si>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</si>
  <si>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</si>
  <si>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</si>
  <si>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</si>
  <si>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</si>
  <si>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</si>
  <si>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</si>
  <si>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</si>
  <si>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</si>
  <si>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</si>
  <si>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</si>
  <si>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</si>
  <si>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</si>
  <si>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</si>
  <si>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</si>
  <si>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</si>
  <si>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</si>
  <si>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</si>
  <si>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</si>
  <si>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</si>
  <si>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</si>
  <si>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</si>
  <si>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</si>
  <si>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</si>
  <si>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</si>
  <si>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</si>
  <si>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</si>
  <si>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</si>
  <si>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</si>
  <si>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</si>
  <si>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</si>
  <si>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</si>
  <si>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</si>
  <si>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</si>
  <si>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</si>
  <si>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</si>
  <si>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</si>
  <si>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</si>
  <si>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</si>
  <si>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</si>
  <si>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</si>
  <si>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</si>
  <si>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</si>
  <si>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</si>
  <si>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</si>
  <si>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</si>
  <si>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</si>
  <si>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</si>
  <si>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</si>
  <si>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</si>
  <si>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</si>
  <si>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</si>
  <si>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</si>
  <si>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</si>
  <si>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</si>
  <si>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</si>
  <si>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</si>
  <si>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</si>
  <si>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</si>
  <si>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</si>
  <si>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</si>
  <si>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</si>
  <si>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</si>
  <si>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</si>
  <si>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</si>
  <si>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</si>
  <si>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</si>
  <si>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</si>
  <si>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</si>
  <si>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</si>
  <si>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</si>
  <si>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</si>
  <si>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</si>
  <si>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</si>
  <si>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</si>
  <si>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</si>
  <si>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</si>
  <si>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</si>
  <si>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</si>
  <si>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</si>
  <si>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</si>
  <si>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</si>
  <si>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</si>
  <si>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</si>
  <si>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</si>
  <si>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</si>
  <si>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</si>
  <si>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</si>
  <si>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</si>
  <si>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</si>
  <si>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</si>
  <si>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</si>
  <si>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</si>
  <si>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</si>
  <si>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</si>
  <si>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</si>
  <si>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</si>
  <si>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</si>
  <si>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</si>
  <si>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</si>
  <si>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</si>
  <si>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</si>
  <si>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</si>
  <si>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</si>
  <si>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</si>
  <si>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</si>
  <si>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</si>
  <si>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</si>
  <si>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</si>
  <si>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</si>
  <si>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</si>
  <si>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</si>
  <si>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</si>
  <si>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</si>
  <si>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</si>
  <si>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</si>
  <si>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</si>
  <si>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</si>
  <si>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</si>
  <si>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</si>
  <si>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</si>
  <si>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</si>
  <si>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</si>
  <si>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</si>
  <si>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</si>
  <si>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</si>
  <si>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</si>
  <si>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</si>
  <si>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</si>
  <si>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</si>
  <si>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</si>
  <si>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</si>
  <si>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</si>
  <si>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</si>
  <si>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</si>
  <si>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</si>
  <si>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</si>
  <si>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</si>
  <si>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</si>
  <si>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</si>
  <si>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</si>
  <si>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</si>
  <si>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</si>
  <si>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</si>
  <si>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</si>
  <si>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</si>
  <si>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</si>
  <si>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</si>
  <si>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</si>
  <si>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</si>
  <si>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</si>
  <si>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</si>
  <si>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</si>
  <si>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</si>
  <si>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</si>
  <si>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</si>
  <si>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</si>
  <si>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</si>
  <si>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</si>
  <si>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</si>
  <si>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</si>
  <si>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</si>
  <si>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</si>
  <si>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</si>
  <si>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</si>
  <si>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</si>
  <si>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</si>
  <si>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</si>
  <si>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</si>
  <si>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</si>
  <si>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</si>
  <si>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</si>
  <si>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</si>
  <si>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</si>
  <si>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</si>
  <si>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</si>
  <si>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</si>
  <si>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</si>
  <si>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</si>
  <si>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</si>
  <si>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</si>
  <si>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</si>
  <si>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</si>
  <si>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</si>
  <si>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</si>
  <si>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</si>
  <si>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</si>
  <si>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</si>
  <si>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</si>
  <si>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</si>
  <si>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</si>
  <si>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</si>
  <si>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</si>
  <si>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</si>
  <si>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</si>
  <si>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</si>
  <si>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</si>
  <si>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</si>
  <si>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</si>
  <si>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</si>
  <si>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</si>
  <si>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</si>
  <si>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</si>
  <si>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</si>
  <si>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</si>
  <si>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</si>
  <si>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</si>
  <si>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</si>
  <si>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</si>
  <si>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</si>
  <si>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</si>
  <si>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</si>
  <si>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</si>
  <si>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</si>
  <si>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</si>
  <si>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</si>
  <si>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</si>
  <si>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</si>
  <si>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</si>
  <si>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</si>
  <si>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</si>
  <si>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</si>
  <si>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</si>
  <si>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</si>
  <si>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</si>
  <si>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</si>
  <si>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</si>
  <si>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</si>
  <si>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</si>
  <si>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</si>
  <si>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</si>
  <si>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</si>
  <si>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</si>
  <si>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</si>
  <si>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</si>
  <si>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</si>
  <si>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</si>
  <si>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</si>
  <si>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</si>
  <si>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</si>
  <si>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</si>
  <si>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</si>
  <si>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</si>
  <si>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</si>
  <si>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</si>
  <si>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</si>
  <si>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</si>
  <si>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</si>
  <si>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</si>
  <si>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</si>
  <si>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</si>
  <si>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</si>
  <si>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</si>
  <si>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</si>
  <si>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</si>
  <si>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</si>
  <si>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</si>
  <si>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</si>
  <si>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</si>
  <si>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</si>
  <si>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</si>
  <si>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</si>
  <si>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</si>
  <si>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</si>
  <si>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</si>
  <si>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</si>
  <si>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</si>
  <si>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</si>
  <si>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</si>
  <si>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</si>
  <si>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</si>
  <si>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</si>
  <si>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</si>
  <si>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</si>
  <si>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</si>
  <si>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</si>
  <si>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</si>
  <si>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</si>
  <si>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</si>
  <si>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</si>
  <si>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</si>
  <si>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</si>
  <si>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</si>
  <si>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</si>
  <si>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</si>
  <si>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</si>
  <si>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</si>
  <si>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</si>
  <si>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</si>
  <si>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</si>
  <si>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</si>
  <si>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</si>
  <si>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</si>
  <si>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</si>
  <si>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</si>
  <si>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</si>
  <si>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</si>
  <si>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</si>
  <si>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</si>
  <si>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</si>
  <si>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</si>
  <si>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</si>
  <si>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</si>
  <si>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</si>
  <si>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</si>
  <si>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</si>
  <si>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</si>
  <si>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</si>
  <si>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</si>
  <si>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</si>
  <si>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</si>
  <si>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</si>
  <si>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</si>
  <si>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</si>
  <si>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</si>
  <si>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</si>
  <si>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</si>
  <si>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</si>
  <si>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</si>
  <si>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</si>
  <si>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</si>
  <si>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</si>
  <si>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</si>
  <si>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</si>
  <si>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</si>
  <si>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</si>
  <si>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</si>
  <si>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</si>
  <si>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</si>
  <si>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</si>
  <si>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</si>
  <si>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</si>
  <si>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</si>
  <si>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</si>
  <si>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</si>
  <si>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</si>
  <si>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</si>
  <si>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</si>
  <si>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</si>
  <si>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</si>
  <si>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</si>
  <si>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</si>
  <si>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</si>
  <si>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</si>
  <si>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</si>
  <si>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</si>
  <si>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</si>
  <si>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</si>
  <si>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</si>
  <si>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</si>
  <si>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</si>
  <si>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</si>
  <si>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</si>
  <si>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</si>
  <si>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</si>
  <si>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</si>
  <si>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</si>
  <si>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</si>
  <si>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</si>
  <si>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</si>
  <si>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</si>
  <si>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</si>
  <si>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</si>
  <si>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</si>
  <si>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</si>
  <si>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</si>
  <si>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</si>
  <si>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</si>
  <si>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</si>
  <si>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</si>
  <si>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</si>
  <si>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</si>
  <si>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</si>
  <si>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</si>
  <si>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</si>
  <si>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</si>
  <si>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</si>
  <si>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</si>
  <si>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</si>
  <si>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</si>
  <si>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</si>
  <si>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</si>
  <si>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</si>
  <si>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</si>
  <si>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</si>
  <si>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</si>
  <si>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</si>
  <si>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</si>
  <si>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</si>
  <si>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</si>
  <si>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</si>
  <si>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</si>
  <si>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</si>
  <si>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</si>
  <si>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</si>
  <si>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</si>
  <si>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</si>
  <si>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</si>
  <si>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</si>
  <si>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</si>
  <si>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</si>
  <si>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</si>
  <si>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</si>
  <si>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</si>
  <si>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</si>
  <si>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</si>
  <si>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</si>
  <si>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</si>
  <si>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</si>
  <si>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</si>
  <si>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</si>
  <si>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</si>
  <si>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</si>
  <si>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</si>
  <si>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</si>
  <si>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</si>
  <si>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</si>
  <si>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</si>
  <si>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</si>
  <si>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</si>
  <si>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</si>
  <si>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</si>
  <si>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</si>
  <si>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</si>
  <si>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</si>
  <si>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</si>
  <si>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</si>
  <si>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</si>
  <si>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</si>
  <si>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</si>
  <si>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</si>
  <si>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</si>
  <si>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</si>
  <si>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</si>
  <si>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</si>
  <si>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</si>
  <si>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</si>
  <si>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</si>
  <si>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</si>
  <si>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</si>
  <si>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</si>
  <si>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</si>
  <si>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</si>
  <si>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</si>
  <si>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</si>
  <si>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</si>
  <si>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</si>
  <si>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</si>
  <si>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</si>
  <si>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</si>
  <si>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</si>
  <si>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</si>
  <si>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</si>
  <si>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</si>
  <si>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</si>
  <si>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</si>
  <si>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</si>
  <si>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</si>
  <si>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</si>
  <si>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</si>
  <si>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</si>
  <si>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</si>
  <si>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</si>
  <si>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</si>
  <si>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</si>
  <si>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</si>
  <si>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</si>
  <si>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</si>
  <si>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</si>
  <si>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</si>
  <si>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</si>
  <si>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</si>
  <si>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</si>
  <si>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</si>
  <si>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</si>
  <si>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</si>
  <si>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</si>
  <si>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</si>
  <si>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</si>
  <si>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</si>
  <si>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</si>
  <si>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</si>
  <si>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</si>
  <si>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</si>
  <si>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</si>
  <si>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</si>
  <si>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</si>
  <si>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</si>
  <si>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</si>
  <si>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</si>
  <si>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</si>
  <si>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</si>
  <si>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</si>
  <si>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</si>
  <si>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</si>
  <si>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</si>
  <si>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</si>
  <si>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</si>
  <si>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</si>
  <si>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</si>
  <si>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</si>
  <si>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</si>
  <si>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</si>
  <si>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</si>
  <si>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</si>
  <si>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</si>
  <si>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</si>
  <si>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</si>
  <si>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</si>
  <si>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</si>
  <si>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</si>
  <si>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</si>
  <si>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</si>
  <si>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</si>
  <si>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</si>
  <si>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</si>
  <si>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</si>
  <si>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</si>
  <si>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</si>
  <si>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</si>
  <si>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</si>
  <si>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</si>
  <si>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</si>
  <si>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</si>
  <si>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</si>
  <si>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</si>
  <si>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</si>
  <si>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</si>
  <si>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</si>
  <si>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</si>
  <si>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</si>
  <si>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</si>
  <si>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</si>
  <si>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</si>
  <si>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</si>
  <si>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</si>
  <si>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</si>
  <si>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</si>
  <si>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</si>
  <si>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</si>
  <si>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</si>
  <si>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</si>
  <si>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</si>
  <si>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</si>
  <si>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</si>
  <si>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</si>
  <si>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</si>
  <si>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</si>
  <si>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</si>
  <si>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</si>
  <si>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</si>
  <si>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</si>
  <si>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</si>
  <si>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</si>
  <si>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</si>
  <si>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</si>
  <si>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</si>
  <si>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</si>
  <si>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</si>
  <si>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</si>
  <si>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</si>
  <si>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</si>
  <si>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</si>
  <si>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</si>
  <si>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</si>
  <si>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</si>
  <si>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</si>
  <si>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</si>
  <si>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</si>
  <si>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</si>
  <si>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</si>
  <si>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</si>
  <si>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</si>
  <si>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</si>
  <si>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</si>
  <si>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</si>
  <si>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</si>
  <si>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</si>
  <si>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</si>
  <si>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</si>
  <si>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</si>
  <si>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</si>
  <si>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</si>
  <si>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</si>
  <si>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</si>
  <si>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</si>
  <si>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</si>
  <si>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</si>
  <si>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</si>
  <si>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</si>
  <si>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</si>
  <si>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</si>
  <si>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</si>
  <si>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</si>
  <si>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</si>
  <si>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</si>
  <si>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</si>
  <si>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</si>
  <si>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</si>
  <si>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</si>
  <si>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</si>
  <si>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</si>
  <si>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</si>
  <si>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</si>
  <si>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</si>
  <si>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</si>
  <si>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</si>
  <si>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</si>
  <si>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</si>
  <si>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</si>
  <si>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</si>
  <si>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</si>
  <si>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</si>
  <si>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</si>
  <si>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</si>
  <si>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</si>
  <si>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</si>
  <si>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</si>
  <si>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</si>
  <si>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</si>
  <si>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</si>
  <si>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</si>
  <si>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</si>
  <si>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</si>
  <si>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</si>
  <si>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</si>
  <si>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</si>
  <si>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</si>
  <si>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</si>
  <si>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</si>
  <si>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</si>
  <si>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</si>
  <si>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</si>
  <si>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</si>
  <si>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</si>
  <si>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</si>
  <si>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</si>
  <si>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</si>
  <si>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</si>
  <si>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</si>
  <si>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</si>
  <si>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</si>
  <si>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</si>
  <si>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</si>
  <si>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</si>
  <si>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</si>
  <si>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</si>
  <si>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</si>
  <si>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</si>
  <si>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</si>
  <si>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</si>
  <si>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</si>
  <si>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</si>
  <si>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</si>
  <si>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</si>
  <si>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</si>
  <si>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</si>
  <si>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</si>
  <si>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</si>
  <si>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</si>
  <si>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</si>
  <si>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</si>
  <si>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</si>
  <si>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</si>
  <si>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</si>
  <si>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</si>
  <si>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</si>
  <si>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</si>
  <si>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</si>
  <si>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</si>
  <si>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</si>
  <si>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</si>
  <si>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</si>
  <si>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</si>
  <si>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</si>
  <si>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</si>
  <si>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</si>
  <si>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</si>
  <si>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</si>
  <si>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</si>
  <si>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</si>
  <si>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</si>
  <si>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</si>
  <si>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</si>
  <si>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</si>
  <si>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</si>
  <si>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</si>
  <si>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</si>
  <si>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</si>
  <si>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</si>
  <si>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</si>
  <si>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</si>
  <si>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</si>
  <si>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</si>
  <si>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</si>
  <si>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</si>
  <si>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</si>
  <si>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</si>
  <si>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</si>
  <si>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</si>
  <si>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</si>
  <si>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</si>
  <si>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</si>
  <si>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</si>
  <si>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</si>
  <si>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</si>
  <si>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</si>
  <si>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</si>
  <si>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</si>
  <si>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</si>
  <si>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</si>
  <si>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</si>
  <si>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</si>
  <si>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</si>
  <si>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</si>
  <si>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</si>
  <si>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</si>
  <si>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</si>
  <si>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</si>
  <si>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</si>
  <si>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</si>
  <si>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</si>
  <si>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</si>
  <si>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</si>
  <si>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</si>
  <si>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</si>
  <si>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</si>
  <si>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</si>
  <si>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</si>
  <si>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</si>
  <si>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</si>
  <si>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</si>
  <si>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</si>
  <si>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</si>
  <si>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</si>
  <si>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</si>
  <si>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</si>
  <si>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</si>
  <si>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</si>
  <si>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</si>
  <si>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</si>
  <si>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</si>
  <si>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</si>
  <si>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</si>
  <si>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</si>
  <si>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</si>
  <si>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</si>
  <si>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</si>
  <si>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</si>
  <si>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</si>
  <si>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</si>
  <si>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</si>
  <si>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</si>
  <si>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</si>
  <si>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</si>
  <si>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</si>
  <si>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</si>
  <si>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</si>
  <si>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</si>
  <si>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</si>
  <si>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</si>
  <si>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</si>
  <si>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</si>
  <si>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</si>
  <si>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</si>
  <si>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</si>
  <si>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</si>
  <si>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</si>
  <si>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</si>
  <si>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</si>
  <si>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</si>
  <si>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</si>
  <si>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</si>
  <si>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</si>
  <si>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</si>
  <si>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</si>
  <si>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</si>
  <si>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</si>
  <si>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</si>
  <si>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</si>
  <si>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</si>
  <si>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</si>
  <si>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</si>
  <si>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</si>
  <si>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</si>
  <si>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</si>
  <si>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</si>
  <si>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</si>
  <si>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</si>
  <si>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</si>
  <si>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</si>
  <si>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</si>
  <si>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</si>
  <si>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</si>
  <si>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</si>
  <si>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</si>
  <si>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</si>
  <si>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</si>
  <si>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</si>
  <si>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</si>
  <si>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</si>
  <si>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</si>
  <si>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</si>
  <si>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</si>
  <si>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</si>
  <si>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</si>
  <si>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</si>
  <si>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</si>
  <si>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</si>
  <si>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</si>
  <si>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</si>
  <si>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</si>
  <si>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</si>
  <si>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</si>
  <si>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</si>
  <si>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</si>
  <si>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</si>
  <si>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</si>
  <si>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</si>
  <si>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</si>
  <si>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</si>
  <si>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</si>
  <si>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</si>
  <si>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</si>
  <si>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</si>
  <si>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</si>
  <si>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</si>
  <si>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</si>
  <si>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</si>
  <si>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</si>
  <si>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</si>
  <si>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</si>
  <si>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</si>
  <si>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</si>
  <si>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</si>
  <si>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</si>
  <si>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</si>
  <si>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</si>
  <si>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</si>
  <si>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</si>
  <si>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</si>
  <si>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</si>
  <si>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</si>
  <si>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</si>
  <si>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</si>
  <si>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</si>
  <si>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</si>
  <si>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</si>
  <si>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</si>
  <si>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</si>
  <si>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</si>
  <si>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</si>
  <si>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</si>
  <si>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</si>
  <si>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</si>
  <si>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</si>
  <si>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</si>
  <si>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</si>
  <si>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</si>
  <si>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</si>
  <si>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</si>
  <si>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</si>
  <si>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</si>
  <si>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</si>
  <si>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</si>
  <si>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</si>
  <si>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</si>
  <si>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</si>
  <si>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</si>
  <si>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</si>
  <si>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</si>
  <si>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</si>
  <si>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</si>
  <si>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</si>
  <si>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</si>
  <si>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</si>
  <si>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</si>
  <si>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</si>
  <si>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</si>
  <si>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</si>
  <si>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</si>
  <si>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</si>
  <si>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</si>
  <si>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</si>
  <si>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</si>
  <si>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</si>
  <si>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</si>
  <si>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</si>
  <si>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</si>
  <si>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</si>
  <si>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</si>
  <si>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</si>
  <si>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</si>
  <si>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</si>
  <si>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</si>
  <si>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</si>
  <si>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</si>
  <si>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</si>
  <si>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</si>
  <si>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</si>
  <si>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</si>
  <si>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</si>
  <si>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</si>
  <si>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</si>
  <si>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</si>
  <si>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</si>
  <si>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</si>
  <si>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</si>
  <si>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</si>
  <si>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</si>
  <si>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</si>
  <si>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</si>
  <si>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</si>
  <si>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</si>
  <si>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</si>
  <si>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</si>
  <si>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</si>
  <si>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</si>
  <si>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</si>
  <si>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</si>
  <si>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</si>
  <si>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</si>
  <si>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</si>
  <si>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</si>
  <si>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</si>
  <si>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</si>
  <si>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</si>
  <si>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</si>
  <si>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</si>
  <si>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</si>
  <si>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</si>
  <si>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</si>
  <si>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</si>
  <si>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</si>
  <si>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</si>
  <si>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</si>
  <si>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</si>
  <si>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</si>
  <si>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</si>
  <si>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</si>
  <si>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</si>
  <si>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</si>
  <si>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</si>
  <si>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</si>
  <si>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</si>
  <si>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</si>
  <si>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</si>
  <si>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</si>
  <si>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</si>
  <si>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</si>
  <si>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</si>
  <si>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</si>
  <si>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</si>
  <si>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</si>
  <si>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</si>
  <si>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</si>
  <si>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</si>
  <si>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</si>
  <si>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</si>
  <si>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</si>
  <si>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</si>
  <si>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</si>
  <si>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</si>
  <si>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</si>
  <si>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</si>
  <si>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</si>
  <si>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</si>
  <si>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</si>
  <si>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</si>
  <si>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</si>
  <si>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</si>
  <si>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</si>
  <si>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</si>
  <si>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</si>
  <si>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</si>
  <si>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</si>
  <si>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</si>
  <si>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</si>
  <si>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</si>
  <si>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</si>
  <si>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</si>
  <si>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</si>
  <si>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</si>
  <si>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</si>
  <si>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</si>
  <si>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</si>
  <si>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</si>
  <si>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</si>
  <si>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</si>
  <si>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</si>
  <si>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</si>
  <si>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</si>
  <si>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</si>
  <si>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</si>
  <si>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</si>
  <si>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</si>
  <si>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</si>
  <si>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</si>
  <si>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</si>
  <si>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</si>
  <si>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</si>
  <si>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</si>
  <si>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</si>
  <si>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</si>
  <si>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</si>
  <si>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</si>
  <si>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</si>
  <si>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</si>
  <si>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</si>
  <si>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</si>
  <si>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</si>
  <si>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</si>
  <si>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</si>
  <si>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</si>
  <si>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</si>
  <si>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</si>
  <si>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</si>
  <si>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</si>
  <si>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</si>
  <si>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</si>
  <si>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</si>
  <si>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</si>
  <si>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</si>
  <si>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</si>
  <si>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</si>
  <si>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</si>
  <si>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</si>
  <si>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</si>
  <si>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</si>
  <si>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</si>
  <si>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</si>
  <si>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</si>
  <si>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</si>
  <si>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</si>
  <si>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</si>
  <si>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</si>
  <si>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</si>
  <si>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</si>
  <si>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</si>
  <si>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</si>
  <si>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</si>
  <si>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</si>
  <si>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</si>
  <si>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</si>
  <si>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</si>
  <si>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</si>
  <si>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</si>
  <si>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</si>
  <si>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</si>
  <si>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</si>
  <si>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</si>
  <si>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</si>
  <si>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</si>
  <si>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</si>
  <si>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</si>
  <si>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</si>
  <si>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</si>
  <si>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</si>
  <si>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</si>
  <si>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</si>
  <si>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</si>
  <si>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</si>
  <si>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</si>
  <si>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</si>
  <si>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</si>
  <si>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</si>
  <si>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</si>
  <si>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</si>
  <si>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</si>
  <si>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</si>
  <si>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</si>
  <si>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</si>
  <si>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</si>
  <si>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</si>
  <si>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</si>
  <si>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</si>
  <si>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</si>
  <si>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</si>
  <si>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</si>
  <si>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</si>
  <si>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</si>
  <si>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</si>
  <si>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</si>
  <si>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</si>
  <si>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</si>
  <si>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</si>
  <si>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</si>
  <si>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</si>
  <si>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</si>
  <si>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</si>
  <si>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</si>
  <si>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</si>
  <si>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</si>
  <si>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</si>
  <si>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</si>
  <si>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</si>
  <si>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</si>
  <si>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</si>
  <si>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</si>
  <si>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</si>
  <si>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</si>
  <si>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</si>
  <si>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</si>
  <si>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</si>
  <si>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</si>
  <si>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</si>
  <si>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</si>
  <si>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</si>
  <si>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</si>
  <si>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</si>
  <si>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</si>
  <si>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</si>
  <si>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</si>
  <si>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</si>
  <si>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</si>
  <si>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</si>
  <si>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</si>
  <si>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</si>
  <si>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</si>
  <si>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</si>
  <si>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</si>
  <si>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</si>
  <si>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</si>
  <si>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</si>
  <si>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</si>
  <si>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</si>
  <si>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</si>
  <si>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</si>
  <si>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</si>
  <si>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</si>
  <si>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</si>
  <si>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</si>
  <si>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</si>
  <si>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</si>
  <si>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</si>
  <si>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</si>
  <si>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</si>
  <si>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</si>
  <si>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</si>
  <si>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</si>
  <si>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</si>
  <si>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</si>
  <si>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</si>
  <si>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</si>
  <si>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</si>
  <si>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</si>
  <si>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</si>
  <si>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</si>
  <si>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</si>
  <si>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</si>
  <si>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</si>
  <si>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</si>
  <si>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</si>
  <si>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</si>
  <si>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</si>
  <si>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</si>
  <si>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</si>
  <si>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</si>
  <si>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</si>
  <si>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</si>
  <si>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</si>
  <si>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</si>
  <si>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</si>
  <si>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</si>
  <si>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</si>
  <si>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</si>
  <si>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</si>
  <si>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</si>
  <si>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</si>
  <si>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</si>
  <si>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</si>
  <si>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</si>
  <si>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</si>
  <si>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</si>
  <si>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</si>
  <si>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</si>
  <si>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</si>
  <si>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</si>
  <si>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</si>
  <si>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</si>
  <si>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</si>
  <si>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</si>
  <si>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</si>
  <si>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</si>
  <si>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</si>
  <si>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</si>
  <si>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</si>
  <si>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</si>
  <si>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</si>
  <si>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</si>
  <si>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</si>
  <si>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</si>
  <si>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</si>
  <si>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</si>
  <si>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</si>
  <si>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</si>
  <si>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</si>
  <si>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</si>
  <si>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</si>
  <si>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</si>
  <si>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</si>
  <si>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</si>
  <si>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</si>
  <si>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</si>
  <si>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</si>
  <si>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</si>
  <si>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</si>
  <si>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</si>
  <si>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</si>
  <si>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</si>
  <si>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</si>
  <si>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</si>
  <si>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</si>
  <si>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</si>
  <si>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</si>
  <si>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</si>
  <si>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</si>
  <si>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</si>
  <si>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</si>
  <si>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</si>
  <si>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</si>
  <si>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</si>
  <si>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</si>
  <si>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</si>
  <si>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</si>
  <si>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</si>
  <si>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</si>
  <si>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</si>
  <si>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</si>
  <si>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</si>
  <si>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</si>
  <si>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</si>
  <si>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</si>
  <si>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</si>
  <si>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</si>
  <si>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</si>
  <si>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</si>
  <si>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</si>
  <si>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</si>
  <si>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</si>
  <si>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</si>
  <si>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</si>
  <si>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</si>
  <si>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</si>
  <si>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</si>
  <si>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</si>
  <si>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</si>
  <si>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</si>
  <si>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</si>
  <si>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</si>
  <si>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</si>
  <si>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</si>
  <si>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</si>
  <si>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</si>
  <si>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</si>
  <si>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</si>
  <si>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</si>
  <si>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</si>
  <si>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</si>
  <si>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</si>
  <si>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</si>
  <si>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</si>
  <si>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</si>
  <si>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</si>
  <si>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</si>
  <si>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</si>
  <si>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</si>
  <si>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</si>
  <si>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</si>
  <si>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</si>
  <si>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</si>
  <si>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</si>
  <si>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</si>
  <si>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</si>
  <si>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</si>
  <si>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</si>
  <si>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</si>
  <si>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</si>
  <si>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</si>
  <si>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</si>
  <si>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</si>
  <si>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</si>
  <si>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</si>
  <si>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</si>
  <si>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</si>
  <si>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</si>
  <si>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</si>
  <si>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</si>
  <si>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</si>
  <si>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</si>
  <si>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</si>
  <si>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</si>
  <si>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</si>
  <si>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</si>
  <si>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</si>
  <si>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</si>
  <si>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</si>
  <si>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</si>
  <si>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</si>
  <si>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</si>
  <si>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</si>
  <si>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</si>
  <si>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</si>
  <si>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</si>
  <si>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</si>
  <si>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</si>
  <si>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</si>
  <si>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</si>
  <si>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</si>
  <si>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</si>
  <si>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</si>
  <si>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</si>
  <si>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</si>
  <si>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</si>
  <si>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</si>
  <si>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</si>
  <si>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</si>
  <si>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</si>
  <si>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</si>
  <si>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</si>
  <si>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</si>
  <si>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</si>
  <si>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</si>
  <si>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</si>
  <si>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</si>
  <si>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</si>
  <si>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</si>
  <si>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</si>
  <si>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</si>
  <si>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</si>
  <si>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</si>
  <si>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</si>
  <si>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</si>
  <si>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</si>
  <si>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</si>
  <si>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</si>
  <si>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</si>
  <si>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</si>
  <si>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</si>
  <si>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</si>
  <si>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</si>
  <si>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</si>
  <si>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</si>
  <si>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</si>
  <si>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</si>
  <si>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</si>
  <si>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</si>
  <si>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</si>
  <si>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</si>
  <si>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</si>
  <si>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</si>
  <si>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</si>
  <si>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</si>
  <si>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</si>
  <si>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</si>
  <si>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</si>
  <si>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</si>
  <si>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</si>
  <si>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</si>
  <si>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</si>
  <si>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</si>
  <si>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</si>
  <si>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</si>
  <si>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</si>
  <si>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</si>
  <si>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</si>
  <si>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</si>
  <si>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</si>
  <si>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</si>
  <si>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</si>
  <si>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</si>
  <si>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</si>
  <si>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</si>
  <si>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</si>
  <si>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</si>
  <si>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</si>
  <si>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</si>
  <si>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</si>
  <si>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</si>
  <si>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</si>
  <si>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</si>
  <si>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</si>
  <si>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</si>
  <si>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</si>
  <si>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</si>
  <si>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</si>
  <si>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</si>
  <si>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</si>
  <si>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</si>
  <si>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</si>
  <si>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</si>
  <si>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</si>
  <si>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</si>
  <si>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</si>
  <si>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</si>
  <si>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</si>
  <si>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</si>
  <si>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</si>
  <si>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</si>
  <si>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</si>
  <si>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</si>
  <si>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</si>
  <si>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</si>
  <si>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</si>
  <si>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</si>
  <si>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</si>
  <si>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</si>
  <si>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</si>
  <si>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</si>
  <si>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</si>
  <si>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</si>
  <si>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</si>
  <si>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</si>
  <si>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</si>
  <si>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</si>
  <si>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</si>
  <si>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</si>
  <si>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</si>
  <si>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</si>
  <si>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</si>
  <si>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</si>
  <si>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</si>
  <si>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</si>
  <si>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</si>
  <si>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</si>
  <si>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</si>
  <si>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</si>
  <si>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</si>
  <si>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</si>
  <si>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</si>
  <si>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</si>
  <si>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</si>
  <si>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</si>
  <si>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</si>
  <si>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</si>
  <si>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</si>
  <si>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</si>
  <si>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</si>
  <si>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</si>
  <si>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</si>
  <si>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</si>
  <si>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</si>
  <si>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</si>
  <si>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</si>
  <si>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</si>
  <si>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</si>
  <si>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</si>
  <si>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</si>
  <si>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</si>
  <si>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</si>
  <si>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</si>
  <si>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</si>
  <si>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</si>
  <si>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</si>
  <si>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</si>
  <si>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</si>
  <si>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</si>
  <si>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</si>
  <si>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</si>
  <si>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</si>
  <si>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</si>
  <si>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</si>
  <si>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</si>
  <si>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</si>
  <si>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</si>
  <si>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</si>
  <si>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</si>
  <si>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</si>
  <si>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</si>
  <si>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</si>
  <si>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</si>
  <si>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</si>
  <si>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</si>
  <si>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</si>
  <si>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</si>
  <si>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</si>
  <si>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</si>
  <si>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</si>
  <si>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</si>
  <si>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</si>
  <si>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</si>
  <si>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</si>
  <si>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</si>
  <si>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</si>
  <si>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</si>
  <si>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</si>
  <si>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</si>
  <si>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</si>
  <si>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</si>
  <si>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</si>
  <si>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</si>
  <si>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</si>
  <si>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</si>
  <si>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</si>
  <si>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</si>
  <si>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</si>
  <si>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</si>
  <si>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</si>
  <si>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</si>
  <si>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</si>
  <si>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</si>
  <si>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</si>
  <si>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</si>
  <si>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</si>
  <si>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</si>
  <si>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</si>
  <si>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</si>
  <si>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</si>
  <si>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</si>
  <si>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</si>
  <si>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</si>
  <si>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</si>
  <si>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</si>
  <si>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</si>
  <si>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</si>
  <si>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</si>
  <si>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</si>
  <si>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</si>
  <si>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</si>
  <si>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</si>
  <si>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</si>
  <si>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</si>
  <si>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</si>
  <si>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</si>
  <si>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</si>
  <si>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</si>
  <si>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</si>
  <si>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</si>
  <si>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</si>
  <si>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</si>
  <si>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</si>
  <si>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</si>
  <si>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</si>
  <si>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</si>
  <si>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</si>
  <si>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</si>
  <si>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</si>
  <si>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</si>
  <si>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</si>
  <si>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</si>
  <si>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</si>
  <si>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</si>
  <si>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</si>
  <si>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</si>
  <si>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</si>
  <si>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</si>
  <si>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</si>
  <si>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</si>
  <si>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</si>
  <si>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</si>
  <si>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</si>
  <si>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</si>
  <si>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</si>
  <si>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</si>
  <si>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</si>
  <si>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</si>
  <si>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</si>
  <si>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</si>
  <si>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</si>
  <si>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</si>
  <si>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</si>
  <si>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</si>
  <si>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</si>
  <si>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</si>
  <si>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</si>
  <si>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</si>
  <si>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</si>
  <si>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</si>
  <si>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</si>
  <si>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</si>
  <si>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</si>
  <si>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</si>
  <si>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</si>
  <si>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</si>
  <si>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</si>
  <si>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</si>
  <si>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</si>
  <si>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</si>
  <si>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</si>
  <si>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</si>
  <si>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</si>
  <si>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</si>
  <si>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</si>
  <si>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</si>
  <si>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</si>
  <si>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</si>
  <si>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</si>
  <si>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</si>
  <si>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</si>
  <si>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</si>
  <si>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</si>
  <si>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</si>
  <si>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</si>
  <si>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</si>
  <si>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</si>
  <si>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</si>
  <si>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</si>
  <si>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</si>
  <si>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</si>
  <si>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</si>
  <si>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</si>
  <si>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</si>
  <si>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</si>
  <si>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</si>
  <si>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</si>
  <si>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</si>
  <si>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</si>
  <si>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</si>
  <si>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</si>
  <si>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</si>
  <si>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</si>
  <si>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</si>
  <si>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</si>
  <si>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</si>
  <si>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</si>
  <si>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</si>
  <si>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</si>
  <si>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</si>
  <si>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</si>
  <si>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</si>
  <si>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</si>
  <si>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</si>
  <si>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</si>
  <si>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</si>
  <si>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</si>
  <si>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</si>
  <si>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</si>
  <si>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</si>
  <si>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</si>
  <si>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</si>
  <si>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</si>
  <si>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</si>
  <si>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</si>
  <si>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</si>
  <si>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</si>
  <si>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</si>
  <si>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</si>
  <si>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</si>
  <si>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</si>
  <si>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</si>
  <si>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</si>
  <si>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</si>
  <si>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</si>
  <si>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</si>
  <si>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</si>
  <si>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</si>
  <si>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</si>
  <si>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</si>
  <si>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</si>
  <si>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</si>
  <si>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</si>
  <si>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</si>
  <si>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</si>
  <si>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</si>
  <si>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</si>
  <si>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</si>
  <si>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</si>
  <si>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</si>
  <si>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</si>
  <si>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</si>
  <si>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</si>
  <si>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</si>
  <si>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</si>
  <si>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</si>
  <si>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</si>
  <si>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</si>
  <si>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</si>
  <si>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</si>
  <si>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</si>
  <si>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</si>
  <si>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</si>
  <si>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</si>
  <si>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</si>
  <si>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</si>
  <si>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</si>
  <si>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</si>
  <si>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</si>
  <si>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</si>
  <si>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</si>
  <si>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</si>
  <si>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</si>
  <si>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</si>
  <si>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</si>
  <si>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</si>
  <si>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</si>
  <si>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</si>
  <si>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</si>
  <si>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</si>
  <si>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</si>
  <si>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</si>
  <si>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</si>
  <si>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</si>
  <si>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</si>
  <si>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</si>
  <si>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</si>
  <si>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</si>
  <si>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</si>
  <si>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</si>
  <si>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</si>
  <si>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</si>
  <si>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</si>
  <si>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</si>
  <si>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</si>
  <si>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</si>
  <si>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</si>
  <si>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</si>
  <si>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</si>
  <si>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</si>
  <si>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</si>
  <si>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</si>
  <si>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</si>
  <si>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</si>
  <si>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</si>
  <si>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</si>
  <si>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</si>
  <si>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</si>
  <si>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</si>
  <si>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</si>
  <si>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</si>
  <si>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</si>
  <si>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</si>
  <si>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</si>
  <si>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</si>
  <si>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</si>
  <si>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</si>
  <si>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</si>
  <si>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</si>
  <si>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</si>
  <si>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</si>
  <si>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</si>
  <si>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</si>
  <si>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</si>
  <si>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</si>
  <si>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</si>
  <si>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</si>
  <si>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</si>
  <si>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</si>
  <si>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</si>
  <si>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</si>
  <si>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</si>
  <si>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</si>
  <si>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</si>
  <si>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</si>
  <si>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</si>
  <si>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</si>
  <si>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</si>
  <si>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</si>
  <si>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</si>
  <si>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</si>
  <si>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</si>
  <si>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</si>
  <si>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</si>
  <si>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</si>
  <si>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</si>
  <si>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</si>
  <si>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</si>
  <si>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</si>
  <si>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</si>
  <si>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</si>
  <si>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</si>
  <si>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</si>
  <si>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</si>
  <si>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</si>
  <si>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</si>
  <si>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</si>
  <si>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</si>
  <si>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</si>
  <si>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</si>
  <si>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</si>
  <si>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</si>
  <si>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</si>
  <si>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</si>
  <si>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</si>
  <si>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</si>
  <si>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</si>
  <si>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</si>
  <si>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</si>
  <si>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</si>
  <si>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</si>
  <si>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</si>
  <si>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</si>
  <si>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</si>
  <si>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</si>
  <si>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</si>
  <si>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</si>
  <si>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</si>
  <si>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</si>
  <si>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</si>
  <si>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</si>
  <si>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</si>
  <si>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</si>
  <si>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</si>
  <si>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</si>
  <si>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</si>
  <si>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</si>
  <si>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</si>
  <si>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</si>
  <si>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</si>
  <si>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</si>
  <si>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</si>
  <si>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</si>
  <si>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</si>
  <si>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</si>
  <si>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</si>
  <si>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</si>
  <si>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</si>
  <si>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</si>
  <si>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</si>
  <si>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</si>
  <si>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</si>
  <si>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</si>
  <si>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</si>
  <si>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</si>
  <si>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</si>
  <si>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</si>
  <si>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</si>
  <si>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</si>
  <si>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</si>
  <si>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</si>
  <si>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</si>
  <si>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</si>
  <si>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</si>
  <si>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</si>
  <si>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</si>
  <si>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</si>
  <si>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</si>
  <si>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</si>
  <si>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</si>
  <si>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</si>
  <si>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</si>
  <si>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</si>
  <si>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</si>
  <si>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</si>
  <si>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</si>
  <si>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</si>
  <si>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</si>
  <si>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</si>
  <si>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</si>
  <si>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</si>
  <si>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</si>
  <si>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</si>
  <si>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</si>
  <si>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</si>
  <si>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</si>
  <si>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</si>
  <si>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</si>
  <si>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</si>
  <si>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</si>
  <si>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</si>
  <si>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</si>
  <si>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</si>
  <si>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</si>
  <si>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</si>
  <si>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</si>
  <si>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</si>
  <si>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</si>
  <si>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</si>
  <si>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</si>
  <si>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</si>
  <si>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</si>
  <si>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</si>
  <si>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</si>
  <si>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</si>
  <si>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</si>
  <si>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</si>
  <si>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</si>
  <si>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</si>
  <si>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</si>
  <si>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</si>
  <si>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</si>
  <si>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</si>
  <si>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</si>
  <si>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</si>
  <si>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</si>
  <si>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</si>
  <si>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</si>
  <si>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</si>
  <si>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</si>
  <si>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</si>
  <si>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</si>
  <si>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</si>
  <si>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</si>
  <si>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</si>
  <si>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</si>
  <si>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</si>
  <si>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</si>
  <si>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</si>
  <si>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</si>
  <si>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</si>
  <si>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</si>
  <si>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</si>
  <si>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</si>
  <si>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</si>
  <si>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</si>
  <si>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</si>
  <si>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</si>
  <si>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</si>
  <si>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</si>
  <si>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</si>
  <si>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</si>
  <si>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</si>
  <si>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</si>
  <si>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</si>
  <si>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</si>
  <si>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</si>
  <si>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</si>
  <si>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</si>
  <si>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</si>
  <si>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</si>
  <si>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</si>
  <si>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</si>
  <si>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</si>
  <si>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</si>
  <si>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</si>
  <si>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</si>
  <si>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</si>
  <si>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</si>
  <si>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</si>
  <si>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</si>
  <si>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</si>
  <si>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</si>
  <si>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</si>
  <si>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</si>
  <si>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</si>
  <si>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</si>
  <si>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</si>
  <si>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</si>
  <si>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</si>
  <si>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</si>
  <si>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</si>
  <si>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</si>
  <si>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</si>
  <si>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</si>
  <si>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</si>
  <si>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</si>
  <si>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</si>
  <si>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</si>
  <si>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</si>
  <si>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</si>
  <si>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</si>
  <si>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</si>
  <si>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</si>
  <si>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</si>
  <si>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</si>
  <si>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</si>
  <si>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</si>
  <si>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</si>
  <si>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</si>
  <si>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</si>
  <si>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</si>
  <si>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</si>
  <si>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</si>
  <si>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</si>
  <si>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</si>
  <si>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</si>
  <si>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</si>
  <si>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</si>
  <si>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</si>
  <si>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</si>
  <si>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</si>
  <si>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</si>
  <si>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</si>
  <si>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</si>
  <si>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</si>
  <si>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</si>
  <si>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</si>
  <si>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</si>
  <si>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</si>
  <si>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</si>
  <si>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</si>
  <si>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</si>
  <si>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</si>
  <si>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</si>
  <si>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</si>
  <si>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</si>
  <si>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</si>
  <si>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</si>
  <si>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</si>
  <si>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</si>
  <si>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</si>
  <si>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</si>
  <si>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</si>
  <si>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</si>
  <si>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</si>
  <si>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</si>
  <si>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</si>
  <si>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</si>
  <si>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</si>
  <si>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</si>
  <si>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</si>
  <si>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</si>
  <si>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</si>
  <si>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</si>
  <si>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</si>
  <si>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</si>
  <si>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</si>
  <si>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</si>
  <si>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</si>
  <si>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</si>
  <si>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</si>
  <si>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</si>
  <si>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</si>
  <si>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</si>
  <si>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</si>
  <si>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</si>
  <si>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</si>
  <si>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</si>
  <si>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</si>
  <si>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</si>
  <si>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</si>
  <si>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</si>
  <si>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</si>
  <si>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</si>
  <si>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</si>
  <si>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</si>
  <si>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</si>
  <si>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</si>
  <si>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</si>
  <si>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</si>
  <si>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</si>
  <si>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</si>
  <si>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</si>
  <si>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</si>
  <si>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</si>
  <si>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</si>
  <si>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</si>
  <si>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</si>
  <si>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</si>
  <si>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</si>
  <si>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</si>
  <si>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</si>
  <si>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</si>
  <si>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</si>
  <si>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</si>
  <si>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</si>
  <si>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</si>
  <si>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</si>
  <si>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</si>
  <si>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</si>
  <si>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</si>
  <si>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</si>
  <si>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</si>
  <si>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</si>
  <si>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</si>
  <si>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</si>
  <si>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</si>
  <si>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</si>
  <si>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</si>
  <si>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</si>
  <si>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</si>
  <si>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</si>
  <si>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</si>
  <si>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</si>
  <si>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</si>
  <si>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</si>
  <si>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</si>
  <si>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</si>
  <si>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</si>
  <si>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</si>
  <si>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</si>
  <si>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</si>
  <si>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</si>
  <si>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</si>
  <si>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</si>
  <si>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</si>
  <si>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</si>
  <si>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</si>
  <si>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</si>
  <si>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</si>
  <si>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</si>
  <si>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</si>
  <si>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</si>
  <si>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</si>
  <si>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</si>
  <si>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</si>
  <si>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</si>
  <si>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</si>
  <si>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</si>
  <si>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</si>
  <si>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</si>
  <si>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</si>
  <si>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</si>
  <si>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</si>
  <si>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</si>
  <si>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</si>
  <si>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</si>
  <si>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</si>
  <si>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</si>
  <si>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</si>
  <si>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</si>
  <si>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</si>
  <si>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</si>
  <si>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</si>
  <si>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</si>
  <si>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</si>
  <si>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</si>
  <si>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</si>
  <si>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</si>
  <si>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</si>
  <si>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</si>
  <si>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</si>
  <si>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</si>
  <si>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</si>
  <si>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</si>
  <si>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</si>
  <si>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</si>
  <si>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</si>
  <si>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</si>
  <si>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</si>
  <si>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</si>
  <si>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</si>
  <si>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</si>
  <si>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</si>
  <si>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</si>
  <si>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</si>
  <si>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</si>
  <si>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</si>
  <si>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</si>
  <si>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</si>
  <si>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</si>
  <si>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</si>
  <si>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</si>
  <si>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</si>
  <si>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</si>
  <si>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</si>
  <si>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</si>
  <si>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</si>
  <si>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</si>
  <si>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</si>
  <si>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</si>
  <si>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</si>
  <si>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</si>
  <si>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</si>
  <si>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</si>
  <si>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</si>
  <si>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</si>
  <si>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</si>
  <si>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</si>
  <si>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</si>
  <si>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</si>
  <si>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</si>
  <si>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</si>
  <si>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</si>
  <si>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</si>
  <si>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</si>
  <si>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</si>
  <si>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</si>
  <si>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</si>
  <si>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</si>
  <si>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</si>
  <si>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</si>
  <si>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</si>
  <si>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</si>
  <si>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</si>
  <si>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</si>
  <si>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</si>
  <si>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</si>
  <si>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</si>
  <si>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</si>
  <si>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</si>
  <si>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</si>
  <si>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</si>
  <si>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</si>
  <si>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</si>
  <si>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</si>
  <si>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</si>
  <si>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</si>
  <si>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</si>
  <si>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</si>
  <si>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</si>
  <si>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</si>
  <si>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</si>
  <si>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</si>
  <si>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</si>
  <si>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</si>
  <si>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</si>
  <si>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</si>
  <si>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</si>
  <si>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</si>
  <si>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</si>
  <si>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</si>
  <si>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</si>
  <si>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</si>
  <si>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</si>
  <si>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</si>
  <si>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</si>
  <si>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</si>
  <si>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</si>
  <si>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</si>
  <si>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</si>
  <si>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</si>
  <si>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</si>
  <si>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</si>
  <si>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</si>
  <si>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</si>
  <si>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</si>
  <si>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</si>
  <si>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</si>
  <si>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</si>
  <si>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</si>
  <si>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</si>
  <si>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</si>
  <si>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</si>
  <si>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</si>
  <si>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</si>
  <si>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</si>
  <si>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</si>
  <si>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</si>
  <si>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</si>
  <si>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</si>
  <si>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</si>
  <si>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</si>
  <si>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</si>
  <si>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</si>
  <si>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</si>
  <si>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</si>
  <si>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</si>
  <si>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</si>
  <si>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</si>
  <si>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</si>
  <si>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</si>
  <si>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</si>
  <si>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</si>
  <si>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</si>
  <si>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</si>
  <si>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</si>
  <si>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</si>
  <si>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</si>
  <si>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</si>
  <si>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</si>
  <si>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</si>
  <si>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</si>
  <si>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</si>
  <si>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</si>
  <si>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</si>
  <si>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</si>
  <si>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</si>
  <si>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</si>
  <si>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</si>
  <si>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</si>
  <si>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</si>
  <si>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</si>
  <si>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</si>
  <si>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</si>
  <si>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</si>
  <si>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</si>
  <si>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</si>
  <si>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</si>
  <si>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</si>
  <si>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</si>
  <si>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</si>
  <si>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</si>
  <si>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</si>
  <si>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</si>
  <si>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</si>
  <si>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</si>
  <si>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</si>
  <si>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</si>
  <si>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</si>
  <si>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</si>
  <si>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</si>
  <si>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</si>
  <si>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</si>
  <si>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</si>
  <si>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</si>
  <si>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</si>
  <si>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</si>
  <si>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</si>
  <si>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</si>
  <si>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</si>
  <si>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</si>
  <si>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</si>
  <si>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</si>
  <si>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</si>
  <si>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</si>
  <si>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</si>
  <si>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</si>
  <si>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</si>
  <si>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</si>
  <si>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</si>
  <si>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</si>
  <si>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</si>
  <si>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</si>
  <si>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</si>
  <si>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</si>
  <si>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</si>
  <si>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</si>
  <si>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</si>
  <si>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</si>
  <si>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</si>
  <si>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</si>
  <si>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</si>
  <si>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</si>
  <si>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</si>
  <si>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</si>
  <si>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</si>
  <si>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</si>
  <si>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</si>
  <si>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</si>
  <si>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</si>
  <si>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</si>
  <si>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</si>
  <si>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</si>
  <si>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</si>
  <si>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</si>
  <si>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</si>
  <si>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</si>
  <si>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</si>
  <si>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</si>
  <si>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</si>
  <si>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</si>
  <si>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</si>
  <si>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</si>
  <si>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</si>
  <si>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</si>
  <si>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</si>
  <si>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</si>
  <si>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</si>
  <si>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</si>
  <si>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</si>
  <si>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</si>
  <si>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</si>
  <si>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</si>
  <si>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</si>
  <si>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</si>
  <si>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</si>
  <si>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</si>
  <si>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</si>
  <si>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</si>
  <si>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</si>
  <si>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</si>
  <si>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</si>
  <si>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</si>
  <si>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</si>
  <si>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</si>
  <si>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</si>
  <si>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</si>
  <si>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</si>
  <si>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</si>
  <si>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</si>
  <si>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</si>
  <si>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</si>
  <si>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</si>
  <si>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</si>
  <si>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</si>
  <si>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</si>
  <si>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</si>
  <si>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</si>
  <si>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</si>
  <si>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</si>
  <si>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</si>
  <si>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</si>
  <si>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</si>
  <si>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</si>
  <si>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</si>
  <si>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</si>
  <si>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</si>
  <si>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</si>
  <si>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</si>
  <si>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</si>
  <si>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</si>
  <si>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</si>
  <si>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</si>
  <si>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</si>
  <si>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</si>
  <si>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</si>
  <si>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</si>
  <si>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</si>
  <si>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</si>
  <si>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</si>
  <si>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</si>
  <si>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</si>
  <si>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</si>
  <si>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</si>
  <si>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</si>
  <si>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</si>
  <si>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</si>
  <si>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</si>
  <si>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</si>
  <si>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</si>
  <si>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</si>
  <si>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</si>
  <si>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</si>
  <si>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</si>
  <si>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</si>
  <si>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</si>
  <si>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</si>
  <si>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</si>
  <si>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</si>
  <si>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</si>
  <si>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</si>
  <si>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</si>
  <si>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</si>
  <si>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</si>
  <si>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</si>
  <si>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</si>
  <si>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</si>
  <si>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</si>
  <si>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</si>
  <si>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</si>
  <si>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</si>
  <si>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</si>
  <si>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</si>
  <si>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</si>
  <si>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</si>
  <si>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</si>
  <si>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</si>
  <si>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</si>
  <si>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</si>
  <si>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</si>
  <si>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</si>
  <si>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</si>
  <si>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</si>
  <si>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</si>
  <si>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</si>
  <si>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</si>
  <si>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</si>
  <si>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</si>
  <si>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</si>
  <si>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</si>
  <si>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</si>
  <si>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</si>
  <si>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</si>
  <si>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</si>
  <si>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</si>
  <si>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</si>
  <si>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</si>
  <si>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</si>
  <si>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</si>
  <si>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</si>
  <si>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</si>
  <si>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</si>
  <si>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</si>
  <si>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</si>
  <si>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</si>
  <si>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</si>
  <si>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</si>
  <si>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</si>
  <si>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</si>
  <si>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</si>
  <si>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</si>
  <si>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</si>
  <si>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</si>
  <si>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</si>
  <si>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</si>
  <si>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</si>
  <si>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</si>
  <si>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</si>
  <si>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</si>
  <si>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</si>
  <si>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</si>
  <si>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</si>
  <si>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</si>
  <si>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</si>
  <si>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</si>
  <si>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</si>
  <si>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</si>
  <si>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</si>
  <si>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</si>
  <si>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</si>
  <si>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</si>
  <si>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</si>
  <si>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</si>
  <si>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</si>
  <si>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</si>
  <si>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</si>
  <si>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</si>
  <si>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</si>
  <si>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</si>
  <si>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</si>
  <si>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</si>
  <si>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</si>
  <si>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</si>
  <si>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</si>
  <si>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</si>
  <si>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</si>
  <si>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</si>
  <si>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</si>
  <si>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</si>
  <si>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</si>
  <si>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</si>
  <si>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</si>
  <si>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</si>
  <si>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</si>
  <si>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</si>
  <si>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</si>
  <si>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</si>
  <si>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</si>
  <si>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</si>
  <si>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</si>
  <si>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</si>
  <si>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</si>
  <si>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</si>
  <si>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</si>
  <si>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</si>
  <si>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</si>
  <si>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</si>
  <si>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</si>
  <si>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</si>
  <si>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</si>
  <si>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</si>
  <si>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</si>
  <si>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</si>
  <si>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</si>
  <si>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</si>
  <si>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</si>
  <si>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</si>
  <si>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</si>
  <si>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</si>
  <si>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</si>
  <si>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</si>
  <si>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</si>
  <si>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</si>
  <si>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</si>
  <si>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</si>
  <si>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</si>
  <si>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</si>
  <si>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</si>
  <si>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</si>
  <si>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</si>
  <si>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</si>
  <si>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</si>
  <si>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</si>
  <si>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</si>
  <si>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</si>
  <si>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</si>
  <si>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</si>
  <si>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</si>
  <si>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</si>
  <si>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</si>
  <si>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</si>
  <si>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</si>
  <si>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</si>
  <si>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</si>
  <si>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</si>
  <si>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</si>
  <si>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</si>
  <si>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</si>
  <si>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</si>
  <si>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</si>
  <si>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</si>
  <si>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</si>
  <si>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</si>
  <si>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</si>
  <si>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</si>
  <si>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</si>
  <si>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</si>
  <si>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</si>
  <si>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</si>
  <si>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</si>
  <si>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</si>
  <si>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</si>
  <si>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</si>
  <si>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</si>
  <si>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</si>
  <si>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</si>
  <si>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</si>
  <si>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</si>
  <si>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</si>
  <si>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</si>
  <si>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</si>
  <si>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</si>
  <si>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</si>
  <si>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</si>
  <si>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</si>
  <si>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</si>
  <si>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</si>
  <si>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</si>
  <si>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</si>
  <si>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</si>
  <si>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</si>
  <si>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</si>
  <si>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</si>
  <si>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</si>
  <si>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</si>
  <si>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</si>
  <si>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</si>
  <si>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</si>
  <si>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</si>
  <si>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</si>
  <si>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</si>
  <si>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</si>
  <si>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</si>
  <si>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</si>
  <si>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</si>
  <si>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</si>
  <si>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</si>
  <si>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</si>
  <si>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</si>
  <si>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</si>
  <si>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</si>
  <si>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</si>
  <si>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</si>
  <si>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</si>
  <si>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</si>
  <si>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</si>
  <si>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</si>
  <si>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</si>
  <si>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</si>
  <si>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</si>
  <si>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</si>
  <si>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</si>
  <si>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</si>
  <si>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</si>
  <si>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</si>
  <si>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</si>
  <si>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</si>
  <si>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</si>
  <si>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</si>
  <si>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</si>
  <si>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</si>
  <si>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</si>
  <si>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</si>
  <si>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</si>
  <si>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</si>
  <si>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</si>
  <si>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</si>
  <si>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</si>
  <si>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</si>
  <si>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</si>
  <si>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</si>
  <si>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</si>
  <si>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</si>
  <si>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</si>
  <si>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</si>
  <si>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</si>
  <si>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</si>
  <si>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</si>
  <si>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</si>
  <si>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</si>
  <si>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</si>
  <si>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</si>
  <si>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</si>
  <si>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</si>
  <si>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</si>
  <si>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</si>
  <si>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</si>
  <si>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</si>
  <si>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</si>
  <si>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</si>
  <si>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</si>
  <si>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</si>
  <si>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</si>
  <si>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</si>
  <si>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</si>
  <si>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</si>
  <si>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</si>
  <si>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</si>
  <si>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</si>
  <si>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</si>
  <si>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</si>
  <si>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</si>
  <si>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</si>
  <si>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</si>
  <si>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</si>
  <si>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</si>
  <si>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</si>
  <si>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</si>
  <si>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</si>
  <si>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</si>
  <si>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</si>
  <si>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</si>
  <si>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</si>
  <si>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</si>
  <si>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</si>
  <si>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</si>
  <si>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</si>
  <si>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</si>
  <si>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</si>
  <si>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</si>
  <si>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</si>
  <si>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</si>
  <si>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</si>
  <si>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</si>
  <si>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</si>
  <si>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</si>
  <si>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</si>
  <si>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</si>
  <si>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</si>
  <si>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</si>
  <si>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</si>
  <si>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</si>
  <si>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</si>
  <si>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</si>
  <si>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</si>
  <si>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</si>
  <si>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</si>
  <si>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</si>
  <si>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</si>
  <si>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</si>
  <si>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</si>
  <si>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</si>
  <si>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</si>
  <si>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</si>
  <si>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</si>
  <si>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</si>
  <si>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</si>
  <si>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</si>
  <si>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</si>
  <si>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</si>
  <si>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</si>
  <si>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</si>
  <si>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</si>
  <si>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</si>
  <si>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</si>
  <si>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</si>
  <si>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</si>
  <si>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</si>
  <si>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</si>
  <si>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</si>
  <si>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</si>
  <si>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</si>
  <si>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</si>
  <si>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</si>
  <si>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</si>
  <si>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</si>
  <si>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</si>
  <si>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</si>
  <si>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</si>
  <si>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</si>
  <si>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</si>
  <si>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</si>
  <si>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</si>
  <si>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</si>
  <si>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</si>
  <si>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</si>
  <si>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</si>
  <si>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</si>
  <si>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</si>
  <si>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</si>
  <si>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</si>
  <si>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</si>
  <si>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</si>
  <si>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</si>
  <si>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</si>
  <si>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</si>
  <si>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</si>
  <si>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</si>
  <si>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</si>
  <si>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</si>
  <si>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</si>
  <si>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</si>
  <si>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</si>
  <si>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</si>
  <si>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</si>
  <si>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</si>
  <si>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</si>
  <si>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</si>
  <si>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</si>
  <si>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</si>
  <si>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</si>
  <si>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</si>
  <si>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</si>
  <si>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</si>
  <si>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</si>
  <si>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</si>
  <si>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</si>
  <si>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</si>
  <si>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</si>
  <si>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</si>
  <si>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</si>
  <si>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</si>
  <si>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</si>
  <si>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</si>
  <si>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</si>
  <si>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</si>
  <si>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</si>
  <si>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</si>
  <si>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</si>
  <si>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</si>
  <si>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</si>
  <si>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</si>
  <si>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</si>
  <si>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</si>
  <si>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</si>
  <si>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</si>
  <si>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</si>
  <si>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</si>
  <si>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</si>
  <si>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</si>
  <si>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</si>
  <si>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</si>
  <si>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</si>
  <si>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</si>
  <si>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</si>
  <si>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</si>
  <si>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</si>
  <si>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</si>
  <si>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</si>
  <si>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</si>
  <si>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</si>
  <si>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</si>
  <si>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</si>
  <si>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</si>
  <si>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</si>
  <si>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</si>
  <si>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</si>
  <si>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</si>
  <si>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</si>
  <si>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</si>
  <si>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</si>
  <si>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</si>
  <si>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</si>
  <si>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</si>
  <si>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</si>
  <si>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</si>
  <si>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</si>
  <si>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</si>
  <si>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</si>
  <si>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</si>
  <si>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</si>
  <si>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</si>
  <si>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</si>
  <si>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</si>
  <si>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</si>
  <si>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</si>
  <si>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</si>
  <si>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</si>
  <si>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</si>
  <si>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</si>
  <si>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</si>
  <si>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</si>
  <si>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</si>
  <si>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</si>
  <si>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</si>
  <si>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</si>
  <si>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</si>
  <si>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</si>
  <si>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</si>
  <si>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</si>
  <si>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</si>
  <si>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</si>
  <si>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</si>
  <si>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</si>
  <si>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</si>
  <si>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</si>
  <si>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</si>
  <si>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</si>
  <si>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</si>
  <si>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</si>
  <si>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</si>
  <si>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</si>
  <si>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</si>
  <si>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</si>
  <si>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</si>
  <si>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</si>
  <si>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</si>
  <si>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</si>
  <si>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</si>
  <si>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</si>
  <si>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</si>
  <si>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</si>
  <si>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</si>
  <si>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</si>
  <si>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</si>
  <si>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</si>
  <si>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</si>
  <si>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</si>
  <si>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</si>
  <si>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</si>
  <si>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</si>
  <si>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</si>
  <si>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</si>
  <si>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</si>
  <si>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</si>
  <si>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</si>
  <si>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</si>
  <si>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</si>
  <si>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</si>
  <si>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</si>
  <si>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</si>
  <si>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</si>
  <si>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</si>
  <si>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</si>
  <si>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</si>
  <si>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</si>
  <si>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</si>
  <si>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</si>
  <si>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</si>
  <si>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</si>
  <si>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</si>
  <si>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</si>
  <si>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</si>
  <si>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</si>
  <si>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</si>
  <si>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</si>
  <si>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</si>
  <si>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</si>
  <si>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</si>
  <si>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</si>
  <si>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</si>
  <si>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</si>
  <si>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</si>
  <si>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</si>
  <si>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</si>
  <si>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</si>
  <si>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</si>
  <si>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</si>
  <si>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</si>
  <si>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</si>
  <si>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</si>
  <si>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</si>
  <si>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</si>
  <si>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</si>
  <si>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</si>
  <si>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</si>
  <si>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</si>
  <si>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</si>
  <si>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</si>
  <si>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</si>
  <si>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</si>
  <si>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</si>
  <si>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</si>
  <si>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</si>
  <si>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</si>
  <si>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</si>
  <si>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</si>
  <si>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</si>
  <si>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</si>
  <si>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</si>
  <si>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</si>
  <si>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</si>
  <si>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</si>
  <si>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</si>
  <si>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</si>
  <si>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</si>
  <si>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</si>
  <si>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</si>
  <si>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</si>
  <si>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</si>
  <si>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</si>
  <si>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</si>
  <si>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</si>
  <si>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</si>
  <si>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</si>
  <si>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</si>
  <si>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</si>
  <si>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</si>
  <si>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</si>
  <si>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</si>
  <si>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</si>
  <si>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</si>
  <si>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</si>
  <si>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</si>
  <si>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</si>
  <si>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</si>
  <si>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</si>
  <si>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</si>
  <si>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</si>
  <si>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</si>
  <si>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</si>
  <si>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</si>
  <si>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</si>
  <si>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</si>
  <si>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</si>
  <si>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</si>
  <si>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</si>
  <si>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</si>
  <si>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</si>
  <si>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</si>
  <si>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</si>
  <si>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</si>
  <si>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</si>
  <si>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</si>
  <si>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</si>
  <si>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</si>
  <si>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</si>
  <si>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</si>
  <si>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</si>
  <si>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</si>
  <si>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</si>
  <si>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</si>
  <si>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</si>
  <si>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</si>
  <si>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</si>
  <si>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</si>
  <si>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</si>
  <si>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</si>
  <si>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</si>
  <si>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</si>
  <si>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</si>
  <si>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</si>
  <si>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</si>
  <si>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</si>
  <si>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</si>
  <si>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</si>
  <si>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</si>
  <si>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</si>
  <si>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</si>
  <si>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</si>
  <si>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</si>
  <si>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</si>
  <si>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</si>
  <si>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</si>
  <si>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</si>
  <si>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</si>
  <si>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</si>
  <si>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</si>
  <si>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</si>
  <si>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</si>
  <si>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</si>
  <si>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</si>
  <si>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</si>
  <si>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</si>
  <si>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</si>
  <si>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</si>
  <si>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</si>
  <si>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</si>
  <si>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</si>
  <si>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</si>
  <si>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</si>
  <si>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</si>
  <si>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</si>
  <si>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</si>
  <si>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</si>
  <si>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</si>
  <si>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</si>
  <si>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</si>
  <si>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</si>
  <si>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</si>
  <si>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</si>
  <si>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</si>
  <si>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</si>
  <si>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</si>
  <si>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</si>
  <si>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</si>
  <si>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</si>
  <si>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</si>
  <si>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</si>
  <si>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</si>
  <si>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</si>
  <si>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</si>
  <si>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</si>
  <si>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</si>
  <si>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</si>
  <si>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</si>
  <si>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</si>
  <si>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</si>
  <si>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</si>
  <si>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</si>
  <si>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</si>
  <si>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</si>
  <si>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</si>
  <si>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</si>
  <si>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</si>
  <si>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</si>
  <si>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</si>
  <si>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</si>
  <si>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</si>
  <si>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</si>
  <si>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</si>
  <si>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</si>
  <si>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</si>
  <si>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</si>
  <si>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</si>
  <si>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</si>
  <si>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</si>
  <si>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</si>
  <si>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</si>
  <si>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</si>
  <si>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</si>
  <si>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</si>
  <si>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</si>
  <si>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</si>
  <si>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</si>
  <si>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</si>
  <si>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</si>
  <si>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</si>
  <si>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</si>
  <si>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</si>
  <si>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</si>
  <si>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</si>
  <si>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</si>
  <si>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</si>
  <si>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</si>
  <si>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</si>
  <si>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</si>
  <si>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</si>
  <si>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</si>
  <si>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</si>
  <si>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</si>
  <si>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</si>
  <si>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</si>
  <si>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</si>
  <si>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</si>
  <si>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</si>
  <si>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</si>
  <si>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</si>
  <si>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</si>
  <si>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</si>
  <si>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</si>
  <si>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</si>
  <si>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</si>
  <si>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</si>
  <si>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</si>
  <si>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</si>
  <si>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</si>
  <si>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</si>
  <si>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</si>
  <si>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</si>
  <si>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</si>
  <si>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</si>
  <si>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</si>
  <si>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</si>
  <si>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</si>
  <si>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</si>
  <si>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</si>
  <si>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</si>
  <si>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</si>
  <si>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</si>
  <si>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</si>
  <si>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</si>
  <si>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</si>
  <si>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</si>
  <si>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</si>
  <si>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</si>
  <si>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</si>
  <si>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</si>
  <si>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</si>
  <si>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</si>
  <si>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</si>
  <si>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</si>
  <si>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</si>
  <si>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</si>
  <si>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</si>
  <si>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</si>
  <si>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</si>
  <si>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</si>
  <si>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</si>
  <si>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</si>
  <si>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</si>
  <si>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</si>
  <si>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</si>
  <si>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</si>
  <si>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</si>
  <si>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</si>
  <si>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</si>
  <si>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</si>
  <si>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</si>
  <si>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</si>
  <si>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</si>
  <si>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</si>
  <si>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</si>
  <si>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</si>
  <si>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</si>
  <si>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</si>
  <si>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</si>
  <si>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</si>
  <si>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</si>
  <si>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</si>
  <si>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</si>
  <si>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</si>
  <si>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</si>
  <si>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</si>
  <si>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</si>
  <si>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</si>
  <si>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</si>
  <si>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</si>
  <si>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</si>
  <si>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</si>
  <si>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</si>
  <si>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</si>
  <si>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</si>
  <si>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</si>
  <si>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</si>
  <si>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</si>
  <si>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</si>
  <si>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</si>
  <si>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</si>
  <si>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</si>
  <si>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</si>
  <si>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</si>
  <si>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</si>
  <si>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</si>
  <si>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</si>
  <si>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</si>
  <si>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</si>
  <si>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</si>
  <si>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</si>
  <si>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</si>
  <si>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</si>
  <si>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</si>
  <si>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</si>
  <si>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</si>
  <si>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</si>
  <si>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</si>
  <si>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</si>
  <si>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</si>
  <si>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</si>
  <si>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</si>
  <si>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</si>
  <si>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</si>
  <si>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</si>
  <si>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</si>
  <si>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</si>
  <si>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</si>
  <si>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</si>
  <si>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</si>
  <si>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</si>
  <si>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</si>
  <si>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</si>
  <si>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</si>
  <si>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</si>
  <si>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</si>
  <si>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</si>
  <si>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</si>
  <si>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</si>
  <si>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</si>
  <si>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</si>
  <si>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</si>
  <si>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</si>
  <si>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</si>
  <si>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</si>
  <si>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</si>
  <si>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</si>
  <si>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</si>
  <si>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</si>
  <si>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</si>
  <si>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</si>
  <si>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</si>
  <si>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</si>
  <si>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</si>
  <si>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</si>
  <si>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</si>
  <si>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</si>
  <si>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</si>
  <si>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</si>
  <si>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</si>
  <si>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</si>
  <si>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</si>
  <si>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</si>
  <si>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</si>
  <si>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</si>
  <si>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</si>
  <si>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</si>
  <si>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</si>
  <si>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</si>
  <si>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</si>
  <si>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</si>
  <si>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</si>
  <si>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</si>
  <si>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</si>
  <si>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</si>
  <si>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</si>
  <si>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</si>
  <si>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</si>
  <si>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</si>
  <si>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</si>
  <si>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</si>
  <si>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</si>
  <si>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</si>
  <si>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</si>
  <si>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</si>
  <si>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</si>
  <si>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</si>
  <si>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</si>
  <si>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</si>
  <si>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</si>
  <si>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</si>
  <si>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</si>
  <si>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</si>
  <si>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</si>
  <si>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</si>
  <si>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</si>
  <si>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</si>
  <si>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</si>
  <si>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</si>
  <si>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</si>
  <si>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</si>
  <si>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</si>
  <si>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</si>
  <si>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</si>
  <si>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</si>
  <si>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</si>
  <si>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</si>
  <si>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</si>
  <si>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</si>
  <si>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</si>
  <si>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</si>
  <si>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</si>
  <si>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</si>
  <si>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</si>
  <si>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</si>
  <si>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</si>
  <si>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</si>
  <si>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</si>
  <si>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</si>
  <si>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</si>
  <si>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</si>
  <si>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</si>
  <si>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</si>
  <si>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</si>
  <si>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</si>
  <si>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</si>
  <si>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</si>
  <si>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</si>
  <si>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</si>
  <si>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</si>
  <si>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</si>
  <si>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</si>
  <si>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</si>
  <si>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</si>
  <si>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</si>
  <si>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</si>
  <si>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</si>
  <si>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</si>
  <si>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</si>
  <si>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</si>
  <si>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</si>
  <si>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</si>
  <si>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</si>
  <si>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</si>
  <si>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</si>
  <si>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</si>
  <si>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</si>
  <si>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</si>
  <si>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</si>
  <si>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</si>
  <si>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</si>
  <si>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</si>
  <si>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</si>
  <si>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</si>
  <si>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</si>
  <si>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</si>
  <si>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</si>
  <si>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</si>
  <si>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</si>
  <si>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</si>
  <si>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</si>
  <si>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</si>
  <si>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</si>
  <si>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</si>
  <si>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</si>
  <si>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</si>
  <si>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</si>
  <si>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</si>
  <si>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</si>
  <si>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</si>
  <si>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</si>
  <si>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</si>
  <si>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</si>
  <si>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</si>
  <si>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</si>
  <si>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</si>
  <si>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</si>
  <si>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</si>
  <si>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</si>
  <si>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</si>
  <si>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</si>
  <si>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</si>
  <si>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</si>
  <si>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</si>
  <si>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</si>
  <si>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</si>
  <si>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</si>
  <si>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</si>
  <si>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</si>
  <si>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</si>
  <si>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</si>
  <si>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</si>
  <si>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</si>
  <si>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</si>
  <si>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</si>
  <si>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</si>
  <si>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</si>
  <si>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</si>
  <si>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</si>
  <si>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</si>
  <si>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</si>
  <si>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</si>
  <si>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</si>
  <si>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</si>
  <si>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</si>
  <si>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</si>
  <si>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</si>
  <si>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</si>
  <si>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</si>
  <si>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</si>
  <si>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</si>
  <si>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</si>
  <si>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</si>
  <si>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</si>
  <si>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</si>
  <si>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</si>
  <si>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</si>
  <si>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</si>
  <si>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</si>
  <si>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</si>
  <si>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</si>
  <si>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</si>
  <si>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</si>
  <si>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</si>
  <si>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</si>
  <si>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</si>
  <si>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</si>
  <si>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</si>
  <si>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</si>
  <si>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</si>
  <si>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</si>
  <si>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</si>
  <si>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</si>
  <si>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</si>
  <si>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</si>
  <si>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</si>
  <si>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</si>
  <si>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</si>
  <si>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</si>
  <si>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</si>
  <si>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</si>
  <si>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</si>
  <si>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</si>
  <si>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</si>
  <si>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</si>
  <si>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</si>
  <si>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</si>
  <si>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</si>
  <si>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</si>
  <si>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</si>
  <si>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</si>
  <si>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</si>
  <si>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</si>
  <si>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</si>
  <si>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</si>
  <si>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</si>
  <si>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</si>
  <si>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</si>
  <si>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</si>
  <si>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</si>
  <si>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</si>
  <si>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</si>
  <si>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</si>
  <si>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</si>
  <si>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</si>
  <si>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</si>
  <si>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</si>
  <si>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</si>
  <si>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</si>
  <si>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</si>
  <si>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</si>
  <si>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</si>
  <si>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</si>
  <si>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</si>
  <si>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</si>
  <si>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</si>
  <si>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</si>
  <si>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</si>
  <si>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</si>
  <si>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</si>
  <si>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</si>
  <si>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</si>
  <si>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</si>
  <si>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</si>
  <si>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</si>
  <si>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</si>
  <si>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</si>
  <si>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</si>
  <si>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</si>
  <si>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</si>
  <si>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</si>
  <si>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</si>
  <si>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</si>
  <si>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</si>
  <si>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</si>
  <si>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</si>
  <si>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</si>
  <si>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</si>
  <si>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</si>
  <si>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</si>
  <si>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</si>
  <si>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</si>
  <si>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</si>
  <si>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</si>
  <si>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</si>
  <si>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</si>
  <si>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</si>
  <si>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</si>
  <si>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</si>
  <si>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</si>
  <si>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</si>
  <si>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</si>
  <si>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</si>
  <si>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</si>
  <si>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</si>
  <si>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</si>
  <si>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</si>
  <si>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</si>
  <si>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</si>
  <si>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</si>
  <si>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</si>
  <si>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</si>
  <si>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</si>
  <si>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</si>
  <si>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</si>
  <si>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</si>
  <si>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</si>
  <si>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</si>
  <si>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</si>
  <si>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</si>
  <si>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</si>
  <si>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</si>
  <si>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</si>
  <si>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</si>
  <si>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</si>
  <si>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</si>
  <si>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</si>
  <si>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</si>
  <si>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</si>
  <si>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</si>
  <si>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</si>
  <si>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</si>
  <si>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</si>
  <si>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</si>
  <si>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</si>
  <si>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</si>
  <si>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</si>
  <si>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</si>
  <si>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</si>
  <si>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</si>
  <si>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</si>
  <si>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</si>
  <si>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</si>
  <si>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</si>
  <si>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</si>
  <si>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</si>
  <si>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</si>
  <si>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</si>
  <si>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</si>
  <si>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</si>
  <si>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</si>
  <si>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</si>
  <si>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</si>
  <si>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</si>
  <si>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</si>
  <si>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</si>
  <si>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</si>
  <si>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</si>
  <si>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</si>
  <si>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</si>
  <si>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</si>
  <si>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</si>
  <si>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</si>
  <si>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</si>
  <si>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</si>
  <si>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</si>
  <si>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</si>
  <si>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</si>
  <si>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</si>
  <si>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</si>
  <si>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</si>
  <si>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</si>
  <si>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</si>
  <si>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</si>
  <si>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</si>
  <si>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</si>
  <si>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</si>
  <si>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</si>
  <si>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</si>
  <si>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</si>
  <si>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</si>
  <si>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</si>
  <si>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</si>
  <si>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</si>
  <si>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</si>
  <si>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</si>
  <si>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</si>
  <si>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</si>
  <si>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</si>
  <si>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</si>
  <si>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</si>
  <si>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</si>
  <si>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</si>
  <si>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</si>
  <si>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</si>
  <si>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</si>
  <si>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</si>
  <si>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</si>
  <si>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</si>
  <si>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</si>
  <si>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</si>
  <si>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</si>
  <si>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</si>
  <si>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</si>
  <si>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</si>
  <si>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</si>
  <si>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</si>
  <si>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</si>
  <si>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</si>
  <si>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</si>
  <si>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</si>
  <si>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</si>
  <si>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</si>
  <si>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</si>
  <si>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</si>
  <si>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</si>
  <si>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</si>
  <si>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</si>
  <si>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</si>
  <si>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</si>
  <si>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</si>
  <si>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</si>
  <si>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</si>
  <si>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</si>
  <si>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</si>
  <si>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</si>
  <si>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</si>
  <si>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</si>
  <si>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</si>
  <si>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</si>
  <si>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</si>
  <si>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</si>
  <si>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</si>
  <si>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</si>
  <si>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</si>
  <si>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</si>
  <si>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</si>
  <si>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</si>
  <si>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</si>
  <si>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</si>
  <si>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</si>
  <si>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</si>
  <si>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</si>
  <si>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</si>
  <si>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</si>
  <si>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</si>
  <si>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</si>
  <si>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</si>
  <si>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</si>
  <si>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</si>
  <si>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</si>
  <si>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</si>
  <si>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</si>
  <si>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</si>
  <si>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</si>
  <si>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</si>
  <si>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</si>
  <si>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</si>
  <si>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</si>
  <si>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</si>
  <si>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</si>
  <si>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</si>
  <si>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</si>
  <si>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</si>
  <si>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</si>
  <si>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</si>
  <si>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</si>
  <si>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</si>
  <si>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</si>
  <si>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</si>
  <si>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</si>
  <si>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</si>
  <si>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</si>
  <si>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</si>
  <si>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</si>
  <si>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</si>
  <si>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</si>
  <si>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</si>
  <si>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</si>
  <si>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</si>
  <si>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</si>
  <si>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</si>
  <si>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</si>
  <si>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</si>
  <si>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</si>
  <si>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</si>
  <si>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</si>
  <si>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</si>
  <si>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</si>
  <si>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</si>
  <si>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</si>
  <si>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</si>
  <si>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</si>
  <si>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</si>
  <si>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</si>
  <si>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</si>
  <si>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</si>
  <si>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</si>
  <si>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</si>
  <si>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</si>
  <si>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</si>
  <si>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</si>
  <si>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</si>
  <si>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</si>
  <si>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</si>
  <si>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</si>
  <si>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</si>
  <si>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</si>
  <si>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</si>
  <si>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</si>
  <si>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</si>
  <si>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</si>
  <si>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</si>
  <si>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</si>
  <si>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</si>
  <si>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</si>
  <si>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</si>
  <si>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</si>
  <si>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</si>
  <si>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</si>
  <si>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</si>
  <si>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</si>
  <si>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</si>
  <si>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</si>
  <si>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</si>
  <si>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</si>
  <si>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</si>
  <si>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</si>
  <si>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</si>
  <si>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</si>
  <si>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</si>
  <si>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</si>
  <si>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</si>
  <si>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</si>
  <si>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</si>
  <si>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</si>
  <si>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</si>
  <si>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</si>
  <si>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</si>
  <si>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</si>
  <si>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</si>
  <si>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</si>
  <si>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</si>
  <si>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</si>
  <si>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</si>
  <si>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</si>
  <si>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</si>
  <si>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</si>
  <si>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</si>
  <si>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</si>
  <si>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</si>
  <si>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</si>
  <si>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</si>
  <si>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</si>
  <si>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</si>
  <si>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</si>
  <si>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</si>
  <si>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</si>
  <si>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</si>
  <si>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</si>
  <si>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</si>
  <si>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</si>
  <si>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</si>
  <si>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</si>
  <si>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</si>
  <si>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</si>
  <si>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</si>
  <si>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</si>
  <si>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</si>
  <si>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</si>
  <si>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</si>
  <si>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</si>
  <si>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</si>
  <si>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</si>
  <si>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</si>
  <si>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</si>
  <si>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</si>
  <si>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</si>
  <si>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</si>
  <si>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</si>
  <si>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</si>
  <si>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</si>
  <si>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</si>
  <si>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</si>
  <si>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</si>
  <si>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</si>
  <si>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</si>
  <si>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</si>
  <si>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</si>
  <si>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</si>
  <si>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</si>
  <si>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</si>
  <si>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</si>
  <si>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</si>
  <si>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</si>
  <si>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</si>
  <si>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</si>
  <si>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</si>
  <si>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</si>
  <si>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</si>
  <si>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</si>
  <si>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</si>
  <si>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</si>
  <si>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</si>
  <si>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</si>
  <si>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</si>
  <si>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</si>
  <si>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</si>
  <si>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</si>
  <si>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</si>
  <si>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</si>
  <si>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</si>
  <si>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</si>
  <si>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</si>
  <si>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</si>
  <si>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</si>
  <si>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</si>
  <si>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</si>
  <si>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</si>
  <si>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</si>
  <si>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</si>
  <si>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</si>
  <si>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</si>
  <si>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</si>
  <si>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</si>
  <si>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</si>
  <si>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</si>
  <si>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</si>
  <si>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</si>
  <si>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</si>
  <si>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</si>
  <si>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</si>
  <si>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</si>
  <si>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</si>
  <si>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</si>
  <si>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</si>
  <si>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</si>
  <si>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</si>
  <si>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</si>
  <si>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</si>
  <si>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</si>
  <si>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</si>
  <si>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</si>
  <si>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</si>
  <si>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</si>
  <si>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</si>
  <si>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</si>
  <si>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</si>
  <si>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</si>
  <si>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</si>
  <si>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</si>
  <si>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</si>
  <si>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</si>
  <si>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</si>
  <si>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</si>
  <si>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</si>
  <si>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</si>
  <si>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</si>
  <si>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</si>
  <si>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</si>
  <si>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</si>
  <si>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</si>
  <si>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</si>
  <si>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</si>
  <si>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</si>
  <si>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</si>
  <si>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</si>
  <si>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</si>
  <si>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</si>
  <si>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</si>
  <si>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</si>
  <si>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</si>
  <si>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</si>
  <si>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</si>
  <si>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</si>
  <si>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</si>
  <si>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</si>
  <si>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</si>
  <si>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</si>
  <si>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</si>
  <si>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</si>
  <si>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</si>
  <si>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</si>
  <si>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</si>
  <si>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</si>
  <si>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</si>
  <si>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</si>
  <si>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</si>
  <si>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</si>
  <si>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</si>
  <si>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</si>
  <si>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</si>
  <si>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</si>
  <si>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</si>
  <si>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</si>
  <si>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</si>
  <si>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</si>
  <si>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</si>
  <si>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</si>
  <si>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</si>
  <si>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</si>
  <si>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</si>
  <si>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</si>
  <si>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</si>
  <si>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</si>
  <si>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</si>
  <si>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</si>
  <si>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</si>
  <si>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</si>
  <si>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</si>
  <si>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</si>
  <si>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</si>
  <si>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</si>
  <si>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</si>
  <si>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</si>
  <si>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</si>
  <si>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</si>
  <si>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</si>
  <si>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</si>
  <si>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</si>
  <si>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</si>
  <si>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</si>
  <si>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</si>
  <si>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</si>
  <si>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</si>
  <si>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</si>
  <si>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</si>
  <si>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</si>
  <si>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</si>
  <si>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</si>
  <si>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</si>
  <si>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</si>
  <si>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</si>
  <si>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</si>
  <si>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</si>
  <si>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</si>
  <si>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</si>
  <si>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</si>
  <si>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</si>
  <si>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</si>
  <si>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</si>
  <si>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</si>
  <si>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</si>
  <si>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</si>
  <si>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</si>
  <si>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</si>
  <si>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</si>
  <si>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</si>
  <si>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</si>
  <si>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</si>
  <si>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</si>
  <si>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</si>
  <si>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</si>
  <si>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</si>
  <si>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</si>
  <si>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</si>
  <si>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</si>
  <si>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</si>
  <si>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</si>
  <si>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</si>
  <si>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</si>
  <si>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</si>
  <si>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</si>
  <si>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</si>
  <si>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</si>
  <si>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</si>
  <si>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</si>
  <si>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</si>
  <si>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</si>
  <si>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</si>
  <si>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</si>
  <si>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</si>
  <si>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</si>
  <si>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</si>
  <si>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</si>
  <si>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</si>
  <si>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</si>
  <si>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</si>
  <si>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</si>
  <si>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</si>
  <si>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</si>
  <si>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</si>
  <si>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</si>
  <si>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</si>
  <si>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</si>
  <si>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</si>
  <si>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</si>
  <si>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</si>
  <si>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</si>
  <si>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</si>
  <si>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</si>
  <si>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</si>
  <si>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</si>
  <si>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</si>
  <si>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</si>
  <si>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</si>
  <si>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</si>
  <si>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</si>
  <si>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</si>
  <si>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</si>
  <si>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</si>
  <si>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</si>
  <si>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</si>
  <si>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</si>
  <si>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</si>
  <si>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</si>
  <si>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</si>
  <si>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</si>
  <si>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</si>
  <si>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</si>
  <si>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</si>
  <si>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</si>
  <si>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</si>
  <si>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</si>
  <si>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</si>
  <si>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</si>
  <si>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</si>
  <si>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</si>
  <si>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</si>
  <si>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</si>
  <si>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</si>
  <si>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</si>
  <si>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</si>
  <si>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</si>
  <si>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</si>
  <si>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</si>
  <si>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</si>
  <si>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</si>
  <si>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</si>
  <si>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</si>
  <si>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</si>
  <si>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</si>
  <si>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</si>
  <si>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</si>
  <si>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</si>
  <si>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</si>
  <si>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</si>
  <si>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</si>
  <si>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</si>
  <si>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</si>
  <si>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</si>
  <si>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</si>
  <si>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</si>
  <si>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</si>
  <si>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</si>
  <si>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</si>
  <si>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</si>
  <si>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</si>
  <si>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</si>
  <si>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</si>
  <si>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</si>
  <si>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</si>
  <si>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</si>
  <si>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</si>
  <si>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</si>
  <si>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</si>
  <si>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</si>
  <si>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</si>
  <si>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</si>
  <si>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</si>
  <si>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</si>
  <si>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</si>
  <si>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</si>
  <si>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</si>
  <si>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</si>
  <si>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</si>
  <si>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</si>
  <si>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</si>
  <si>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</si>
  <si>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</si>
  <si>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</si>
  <si>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</si>
  <si>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</si>
  <si>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</si>
  <si>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</si>
  <si>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</si>
  <si>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</si>
  <si>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</si>
  <si>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</si>
  <si>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</si>
  <si>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</si>
  <si>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</si>
  <si>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</si>
  <si>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</si>
  <si>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</si>
  <si>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</si>
  <si>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</si>
  <si>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</si>
  <si>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</si>
  <si>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</si>
  <si>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</si>
  <si>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</si>
  <si>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</si>
  <si>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</si>
  <si>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</si>
  <si>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</si>
  <si>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</si>
  <si>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</si>
  <si>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</si>
  <si>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</si>
  <si>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</si>
  <si>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</si>
  <si>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</si>
  <si>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</si>
  <si>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</si>
  <si>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</si>
  <si>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</si>
  <si>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</si>
  <si>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</si>
  <si>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</si>
  <si>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</si>
  <si>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</si>
  <si>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</si>
  <si>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</si>
  <si>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</si>
  <si>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</si>
  <si>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</si>
  <si>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</si>
  <si>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</si>
  <si>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</si>
  <si>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</si>
  <si>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</si>
  <si>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</si>
  <si>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</si>
  <si>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</si>
  <si>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</si>
  <si>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</si>
  <si>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</si>
  <si>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</si>
  <si>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</si>
  <si>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</si>
  <si>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</si>
  <si>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</si>
  <si>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</si>
  <si>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</si>
  <si>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</si>
  <si>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</si>
  <si>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</si>
  <si>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</si>
  <si>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</si>
  <si>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</si>
  <si>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</si>
  <si>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</si>
  <si>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</si>
  <si>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</si>
  <si>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</si>
  <si>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</si>
  <si>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</si>
  <si>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</si>
  <si>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</si>
  <si>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</si>
  <si>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</si>
  <si>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</si>
  <si>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</si>
  <si>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</si>
  <si>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</si>
  <si>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</si>
  <si>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</si>
  <si>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</si>
  <si>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</si>
  <si>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</si>
  <si>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</si>
  <si>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</si>
  <si>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</si>
  <si>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</si>
  <si>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</si>
  <si>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</si>
  <si>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</si>
  <si>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</si>
  <si>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</si>
  <si>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</si>
  <si>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</si>
  <si>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</si>
  <si>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</si>
  <si>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</si>
  <si>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</si>
  <si>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</si>
  <si>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</si>
  <si>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</si>
  <si>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</si>
  <si>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</si>
  <si>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</si>
  <si>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</si>
  <si>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</si>
  <si>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</si>
  <si>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</si>
  <si>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</si>
  <si>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</si>
  <si>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</si>
  <si>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</si>
  <si>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</si>
  <si>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</si>
  <si>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</si>
  <si>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</si>
  <si>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</si>
  <si>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</si>
  <si>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</si>
  <si>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</si>
  <si>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</si>
  <si>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</si>
  <si>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</si>
  <si>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</si>
  <si>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</si>
  <si>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</si>
  <si>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</si>
  <si>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</si>
  <si>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</si>
  <si>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</si>
  <si>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</si>
  <si>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</si>
  <si>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</si>
  <si>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</si>
  <si>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</si>
  <si>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</si>
  <si>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</si>
  <si>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</si>
  <si>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</si>
  <si>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</si>
  <si>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</si>
  <si>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</si>
  <si>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</si>
  <si>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</si>
  <si>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</si>
  <si>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</si>
  <si>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</si>
  <si>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</si>
  <si>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</si>
  <si>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</si>
  <si>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</si>
  <si>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</si>
  <si>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</si>
  <si>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</si>
  <si>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</si>
  <si>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</si>
  <si>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</si>
  <si>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</si>
  <si>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</si>
  <si>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</si>
  <si>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</si>
  <si>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</si>
  <si>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</si>
  <si>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</si>
  <si>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</si>
  <si>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</si>
  <si>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</si>
  <si>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</si>
  <si>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</si>
  <si>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</si>
  <si>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</si>
  <si>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</si>
  <si>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</si>
  <si>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</si>
  <si>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</si>
  <si>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</si>
  <si>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</si>
  <si>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</si>
  <si>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</si>
  <si>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</si>
  <si>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</si>
  <si>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</si>
  <si>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</si>
  <si>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</si>
  <si>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</si>
  <si>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</si>
  <si>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</si>
  <si>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</si>
  <si>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</si>
  <si>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</si>
  <si>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</si>
  <si>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</si>
  <si>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</si>
  <si>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</si>
  <si>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</si>
  <si>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</si>
  <si>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</si>
  <si>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</si>
  <si>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</si>
  <si>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</si>
  <si>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</si>
  <si>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</si>
  <si>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</si>
  <si>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</si>
  <si>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</si>
  <si>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</si>
  <si>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</si>
  <si>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</si>
  <si>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</si>
  <si>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</si>
  <si>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</si>
  <si>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</si>
  <si>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</si>
  <si>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</si>
  <si>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</si>
  <si>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</si>
  <si>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</si>
  <si>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</si>
  <si>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</si>
  <si>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</si>
  <si>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</si>
  <si>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</si>
  <si>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</si>
  <si>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</si>
  <si>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</si>
  <si>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</si>
  <si>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</si>
  <si>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</si>
  <si>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</si>
  <si>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</si>
  <si>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</si>
  <si>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</si>
  <si>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</si>
  <si>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</si>
  <si>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</si>
  <si>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</si>
  <si>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</si>
  <si>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</si>
  <si>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</si>
  <si>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</si>
  <si>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</si>
  <si>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</si>
  <si>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</si>
  <si>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</si>
  <si>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</si>
  <si>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</si>
  <si>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</si>
  <si>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</si>
  <si>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</si>
  <si>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</si>
  <si>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</si>
  <si>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</si>
  <si>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</si>
  <si>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</si>
  <si>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</si>
  <si>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</si>
  <si>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</si>
  <si>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</si>
  <si>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</si>
  <si>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</si>
  <si>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</si>
  <si>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</si>
  <si>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</si>
  <si>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</si>
  <si>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</si>
  <si>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</si>
  <si>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</si>
  <si>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</si>
  <si>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</si>
  <si>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</si>
  <si>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</si>
  <si>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</si>
  <si>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</si>
  <si>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</si>
  <si>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</si>
  <si>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</si>
  <si>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</si>
  <si>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</si>
  <si>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</si>
  <si>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</si>
  <si>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</si>
  <si>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</si>
  <si>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</si>
  <si>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</si>
  <si>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</si>
  <si>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</si>
  <si>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</si>
  <si>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</si>
  <si>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</si>
  <si>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</si>
  <si>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</si>
  <si>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</si>
  <si>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</si>
  <si>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</si>
  <si>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</si>
  <si>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</si>
  <si>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</si>
  <si>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</si>
  <si>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</si>
  <si>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</si>
  <si>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</si>
  <si>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</si>
  <si>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</si>
  <si>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</si>
  <si>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</si>
  <si>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</si>
  <si>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</si>
  <si>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</si>
  <si>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</si>
  <si>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</si>
  <si>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</si>
  <si>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</si>
  <si>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</si>
  <si>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</si>
  <si>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</si>
  <si>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</si>
  <si>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</si>
  <si>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</si>
  <si>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</si>
  <si>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</si>
  <si>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</si>
  <si>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</si>
  <si>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</si>
  <si>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</si>
  <si>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</si>
  <si>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</si>
  <si>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</si>
  <si>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</si>
  <si>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</si>
  <si>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</si>
  <si>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</si>
  <si>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</si>
  <si>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</si>
  <si>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</si>
  <si>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</si>
  <si>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</si>
  <si>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</si>
  <si>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</si>
  <si>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</si>
  <si>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</si>
  <si>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</si>
  <si>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</si>
  <si>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</si>
  <si>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</si>
  <si>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</si>
  <si>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</si>
  <si>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</si>
  <si>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</si>
  <si>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</si>
  <si>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</si>
  <si>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</si>
  <si>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</si>
  <si>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</si>
  <si>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</si>
  <si>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</si>
  <si>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</si>
  <si>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</si>
  <si>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</si>
  <si>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</si>
  <si>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</si>
  <si>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</si>
  <si>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</si>
  <si>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</si>
  <si>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</si>
  <si>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</si>
  <si>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</si>
  <si>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</si>
  <si>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</si>
  <si>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</si>
  <si>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</si>
  <si>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</si>
  <si>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</si>
  <si>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</si>
  <si>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</si>
  <si>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</si>
  <si>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</si>
  <si>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</si>
  <si>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</si>
  <si>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</si>
  <si>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</si>
  <si>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</si>
  <si>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</si>
  <si>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</si>
  <si>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</si>
  <si>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</si>
  <si>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</si>
  <si>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</si>
  <si>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</si>
  <si>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</si>
  <si>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</si>
  <si>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</si>
  <si>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</si>
  <si>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</si>
  <si>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</si>
  <si>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</si>
  <si>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</si>
  <si>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</si>
  <si>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</si>
  <si>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</si>
  <si>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</si>
  <si>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</si>
  <si>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</si>
  <si>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</si>
  <si>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</si>
  <si>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</si>
  <si>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</si>
  <si>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</si>
  <si>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</si>
  <si>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</si>
  <si>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</si>
  <si>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</si>
  <si>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</si>
  <si>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</si>
  <si>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</si>
  <si>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</si>
  <si>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</si>
  <si>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</si>
  <si>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</si>
  <si>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</si>
  <si>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</si>
  <si>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</si>
  <si>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</si>
  <si>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</si>
  <si>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</si>
  <si>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</si>
  <si>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</si>
  <si>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</si>
  <si>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</si>
  <si>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</si>
  <si>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</si>
  <si>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</si>
  <si>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</si>
  <si>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</si>
  <si>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</si>
  <si>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</si>
  <si>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</si>
  <si>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</si>
  <si>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</si>
  <si>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</si>
  <si>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</si>
  <si>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</si>
  <si>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</si>
  <si>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</si>
  <si>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</si>
  <si>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</si>
  <si>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</si>
  <si>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</si>
  <si>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</si>
  <si>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</si>
  <si>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</si>
  <si>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</si>
  <si>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</si>
  <si>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</si>
  <si>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</si>
  <si>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</si>
  <si>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</si>
  <si>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</si>
  <si>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</si>
  <si>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</si>
  <si>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</si>
  <si>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</si>
  <si>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</si>
  <si>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</si>
  <si>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</si>
  <si>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</si>
  <si>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</si>
  <si>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</si>
  <si>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</si>
  <si>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</si>
  <si>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</si>
  <si>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</si>
  <si>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</si>
  <si>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</si>
  <si>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</si>
  <si>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</si>
  <si>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</si>
  <si>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</si>
  <si>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</si>
  <si>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</si>
  <si>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</si>
  <si>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</si>
  <si>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</si>
  <si>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</si>
  <si>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</si>
  <si>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</si>
  <si>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</si>
  <si>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</si>
  <si>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</si>
  <si>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</si>
  <si>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</si>
  <si>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</si>
  <si>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</si>
  <si>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</si>
  <si>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</si>
  <si>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</si>
  <si>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</si>
  <si>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</si>
  <si>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</si>
  <si>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</si>
  <si>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</si>
  <si>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</si>
  <si>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</si>
  <si>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</si>
  <si>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</si>
  <si>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</si>
  <si>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</si>
  <si>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</si>
  <si>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</si>
  <si>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</si>
  <si>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</si>
  <si>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</si>
  <si>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</si>
  <si>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</si>
  <si>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</si>
  <si>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</si>
  <si>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</si>
  <si>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</si>
  <si>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</si>
  <si>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</si>
  <si>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</si>
  <si>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</si>
  <si>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</si>
  <si>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</si>
  <si>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</si>
  <si>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</si>
  <si>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</si>
  <si>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</si>
  <si>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</si>
  <si>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</si>
  <si>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</si>
  <si>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</si>
  <si>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</si>
  <si>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</si>
  <si>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</si>
  <si>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</si>
  <si>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</si>
  <si>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</si>
  <si>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</si>
  <si>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</si>
  <si>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</si>
  <si>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</si>
  <si>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</si>
  <si>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</si>
  <si>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</si>
  <si>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</si>
  <si>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</si>
  <si>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</si>
  <si>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</si>
  <si>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</si>
  <si>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</si>
  <si>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</si>
  <si>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</si>
  <si>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</si>
  <si>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</si>
  <si>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</si>
  <si>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</si>
  <si>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</si>
  <si>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</si>
  <si>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</si>
  <si>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</si>
  <si>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</si>
  <si>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</si>
  <si>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</si>
  <si>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</si>
  <si>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</si>
  <si>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</si>
  <si>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</si>
  <si>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</si>
  <si>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</si>
  <si>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</si>
  <si>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</si>
  <si>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</si>
  <si>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</si>
  <si>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</si>
  <si>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</si>
  <si>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</si>
  <si>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</si>
  <si>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</si>
  <si>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</si>
  <si>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</si>
  <si>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</si>
  <si>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</si>
  <si>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</si>
  <si>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</si>
  <si>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</si>
  <si>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</si>
  <si>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</si>
  <si>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</si>
  <si>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</si>
  <si>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</si>
  <si>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</si>
  <si>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</si>
  <si>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</si>
  <si>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</si>
  <si>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</si>
  <si>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</si>
  <si>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</si>
  <si>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</si>
  <si>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</si>
  <si>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</si>
  <si>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</si>
  <si>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</si>
  <si>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</si>
  <si>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</si>
  <si>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</si>
  <si>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</si>
  <si>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</si>
  <si>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</si>
  <si>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</si>
  <si>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</si>
  <si>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</si>
  <si>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</si>
  <si>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</si>
  <si>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</si>
  <si>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</si>
  <si>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</si>
  <si>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</si>
  <si>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</si>
  <si>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</si>
  <si>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</si>
  <si>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</si>
  <si>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</si>
  <si>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</si>
  <si>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</si>
  <si>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</si>
  <si>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</si>
  <si>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</si>
  <si>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</si>
  <si>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</si>
  <si>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</si>
  <si>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</si>
  <si>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</si>
  <si>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</si>
  <si>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</si>
  <si>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</si>
  <si>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</si>
  <si>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</si>
  <si>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</si>
  <si>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</si>
  <si>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</si>
  <si>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</si>
  <si>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</si>
  <si>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</si>
  <si>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</si>
  <si>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</si>
  <si>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</si>
  <si>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</si>
  <si>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</si>
  <si>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</si>
  <si>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</si>
  <si>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</si>
  <si>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</si>
  <si>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</si>
  <si>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</si>
  <si>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</si>
  <si>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</si>
  <si>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</si>
  <si>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</si>
  <si>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</si>
  <si>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</si>
  <si>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</si>
  <si>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</si>
  <si>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</si>
  <si>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</si>
  <si>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</si>
  <si>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</si>
  <si>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</si>
  <si>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</si>
  <si>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</si>
  <si>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</si>
  <si>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</si>
  <si>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</si>
  <si>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</si>
  <si>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</si>
  <si>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</si>
  <si>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</si>
  <si>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</si>
  <si>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</si>
  <si>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</si>
  <si>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</si>
  <si>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</si>
  <si>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</si>
  <si>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</si>
  <si>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</si>
  <si>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</si>
  <si>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</si>
  <si>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</si>
  <si>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</si>
  <si>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</si>
  <si>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</si>
  <si>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</si>
  <si>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</si>
  <si>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</si>
  <si>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</si>
  <si>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</si>
  <si>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</si>
  <si>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</si>
  <si>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</si>
  <si>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</si>
  <si>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</si>
  <si>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</si>
  <si>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</si>
  <si>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</si>
  <si>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</si>
  <si>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</si>
  <si>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</si>
  <si>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</si>
  <si>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</si>
  <si>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</si>
  <si>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</si>
  <si>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</si>
  <si>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</si>
  <si>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</si>
  <si>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</si>
  <si>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</si>
  <si>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</si>
  <si>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</si>
  <si>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</si>
  <si>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</si>
  <si>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</si>
  <si>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</si>
  <si>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</si>
  <si>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</si>
  <si>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</si>
  <si>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</si>
  <si>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</si>
  <si>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</si>
  <si>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</si>
  <si>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</si>
  <si>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</si>
  <si>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</si>
  <si>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</si>
  <si>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</si>
  <si>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</si>
  <si>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</si>
  <si>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</si>
  <si>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</si>
  <si>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</si>
  <si>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</si>
  <si>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</si>
  <si>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</si>
  <si>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</si>
  <si>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</si>
  <si>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</si>
  <si>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</si>
  <si>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</si>
  <si>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</si>
  <si>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</si>
  <si>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</si>
  <si>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</si>
  <si>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</si>
  <si>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</si>
  <si>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</si>
  <si>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</si>
  <si>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</si>
  <si>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</si>
  <si>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</si>
  <si>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</si>
  <si>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</si>
  <si>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</si>
  <si>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</si>
  <si>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</si>
  <si>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</si>
  <si>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</si>
  <si>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</si>
  <si>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</si>
  <si>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</si>
  <si>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</si>
  <si>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</si>
  <si>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</si>
  <si>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</si>
  <si>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</si>
  <si>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</si>
  <si>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</si>
  <si>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</si>
  <si>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</si>
  <si>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</si>
  <si>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</si>
  <si>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</si>
  <si>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</si>
  <si>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</si>
  <si>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</si>
  <si>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</si>
  <si>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</si>
  <si>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</si>
  <si>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</si>
  <si>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</si>
  <si>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</si>
  <si>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</si>
  <si>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</si>
  <si>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</si>
  <si>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</si>
  <si>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</si>
  <si>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</si>
  <si>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</si>
  <si>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</si>
  <si>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</si>
  <si>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</si>
  <si>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</si>
  <si>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</si>
  <si>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</si>
  <si>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</si>
  <si>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</si>
  <si>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</si>
  <si>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</si>
  <si>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</si>
  <si>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</si>
  <si>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</si>
  <si>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</si>
  <si>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</si>
  <si>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</si>
  <si>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</si>
  <si>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</si>
  <si>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</si>
  <si>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</si>
  <si>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</si>
  <si>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</si>
  <si>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</si>
  <si>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</si>
  <si>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</si>
  <si>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</si>
  <si>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</si>
  <si>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</si>
  <si>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</si>
  <si>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</si>
  <si>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</si>
  <si>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</si>
  <si>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</si>
  <si>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</si>
  <si>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</si>
  <si>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</si>
  <si>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</si>
  <si>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</si>
  <si>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</si>
  <si>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</si>
  <si>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</si>
  <si>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</si>
  <si>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</si>
  <si>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</si>
  <si>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</si>
  <si>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</si>
  <si>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</si>
  <si>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</si>
  <si>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</si>
  <si>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</si>
  <si>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</si>
  <si>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</si>
  <si>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</si>
  <si>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</si>
  <si>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</si>
  <si>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</si>
  <si>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</si>
  <si>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</si>
  <si>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</si>
  <si>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</si>
  <si>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</si>
  <si>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</si>
  <si>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</si>
  <si>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</si>
  <si>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</si>
  <si>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</si>
  <si>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</si>
  <si>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</si>
  <si>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</si>
  <si>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</si>
  <si>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</si>
  <si>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</si>
  <si>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</si>
  <si>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</si>
  <si>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</si>
  <si>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</si>
  <si>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</si>
  <si>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</si>
  <si>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</si>
  <si>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</si>
  <si>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</si>
  <si>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</si>
  <si>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</si>
  <si>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</si>
  <si>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</si>
  <si>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</si>
  <si>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</si>
  <si>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</si>
  <si>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</si>
  <si>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</si>
  <si>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</si>
  <si>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</si>
  <si>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</si>
  <si>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</si>
  <si>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</si>
  <si>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</si>
  <si>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</si>
  <si>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</si>
  <si>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</si>
  <si>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</si>
  <si>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</si>
  <si>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</si>
  <si>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</si>
  <si>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</si>
  <si>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</si>
  <si>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</si>
  <si>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</si>
  <si>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</si>
  <si>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</si>
  <si>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</si>
  <si>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</si>
  <si>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</si>
  <si>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</si>
  <si>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</si>
  <si>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</si>
  <si>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</si>
  <si>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</si>
  <si>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</si>
  <si>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</si>
  <si>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</si>
  <si>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</si>
  <si>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</si>
  <si>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</si>
  <si>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</si>
  <si>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</si>
  <si>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</si>
  <si>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</si>
  <si>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</si>
  <si>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</si>
  <si>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</si>
  <si>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</si>
  <si>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</si>
  <si>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</si>
  <si>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</si>
  <si>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</si>
  <si>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</si>
  <si>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</si>
  <si>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</si>
  <si>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</si>
  <si>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</si>
  <si>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</si>
  <si>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</si>
  <si>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</si>
  <si>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</si>
  <si>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</si>
  <si>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</si>
  <si>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</si>
  <si>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</si>
  <si>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</si>
  <si>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</si>
  <si>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</si>
  <si>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</si>
  <si>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</si>
  <si>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</si>
  <si>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</si>
  <si>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</si>
  <si>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</si>
  <si>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</si>
  <si>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</si>
  <si>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</si>
  <si>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</si>
  <si>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</si>
  <si>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</si>
  <si>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</si>
  <si>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</si>
  <si>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</si>
  <si>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</si>
  <si>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</si>
  <si>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</si>
  <si>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</si>
  <si>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</si>
  <si>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</si>
  <si>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</si>
  <si>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</si>
  <si>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</si>
  <si>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</si>
  <si>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</si>
  <si>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</si>
  <si>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</si>
  <si>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</si>
  <si>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</si>
  <si>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</si>
  <si>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</si>
  <si>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</si>
  <si>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</si>
  <si>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</si>
  <si>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</si>
  <si>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</si>
  <si>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</si>
  <si>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</si>
  <si>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</si>
  <si>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</si>
  <si>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</si>
  <si>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</si>
  <si>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</si>
  <si>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</si>
  <si>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</si>
  <si>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</si>
  <si>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</si>
  <si>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</si>
  <si>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</si>
  <si>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</si>
  <si>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</si>
  <si>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</si>
  <si>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</si>
  <si>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</si>
  <si>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</si>
  <si>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</si>
  <si>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</si>
  <si>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</si>
  <si>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</si>
  <si>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</si>
  <si>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</si>
  <si>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</si>
  <si>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</si>
  <si>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</si>
  <si>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</si>
  <si>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</si>
  <si>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</si>
  <si>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</si>
  <si>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</si>
  <si>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</si>
  <si>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</si>
  <si>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</si>
  <si>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</si>
  <si>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</si>
  <si>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</si>
  <si>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</si>
  <si>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</si>
  <si>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</si>
  <si>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</si>
  <si>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</si>
  <si>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</si>
  <si>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</si>
  <si>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</si>
  <si>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</si>
  <si>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</si>
  <si>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</si>
  <si>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</si>
  <si>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</si>
  <si>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</si>
  <si>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</si>
  <si>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</si>
  <si>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</si>
  <si>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</si>
  <si>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</si>
  <si>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</si>
  <si>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</si>
  <si>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</si>
  <si>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</si>
  <si>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</si>
  <si>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</si>
  <si>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</si>
  <si>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</si>
  <si>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</si>
  <si>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</si>
  <si>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</si>
  <si>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</si>
  <si>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</si>
  <si>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</si>
  <si>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</si>
  <si>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</si>
  <si>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</si>
  <si>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</si>
  <si>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</si>
  <si>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</si>
  <si>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</si>
  <si>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</si>
  <si>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</si>
  <si>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</si>
  <si>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</si>
  <si>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</si>
  <si>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</si>
  <si>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</si>
  <si>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</si>
  <si>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</si>
  <si>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</si>
  <si>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</si>
  <si>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</si>
  <si>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</si>
  <si>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</si>
  <si>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</si>
  <si>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</si>
  <si>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</si>
  <si>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</si>
  <si>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</si>
  <si>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</si>
  <si>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</si>
  <si>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</si>
  <si>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</si>
  <si>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</si>
  <si>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</si>
  <si>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</si>
  <si>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</si>
  <si>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</si>
  <si>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</si>
  <si>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</si>
  <si>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</si>
  <si>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</si>
  <si>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</si>
  <si>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</si>
  <si>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</si>
  <si>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</si>
  <si>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</si>
  <si>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</si>
  <si>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</si>
  <si>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</si>
  <si>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</si>
  <si>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</si>
  <si>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</si>
  <si>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</si>
  <si>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</si>
  <si>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</si>
  <si>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</si>
  <si>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</si>
  <si>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</si>
  <si>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</si>
  <si>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</si>
  <si>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</si>
  <si>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</si>
  <si>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</si>
  <si>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</si>
  <si>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</si>
  <si>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</si>
  <si>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</si>
  <si>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</si>
  <si>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</si>
  <si>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</si>
  <si>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</si>
  <si>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</si>
  <si>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</si>
  <si>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</si>
  <si>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</si>
  <si>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</si>
  <si>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</si>
  <si>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</si>
  <si>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</si>
  <si>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</si>
  <si>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</si>
  <si>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</si>
  <si>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</si>
  <si>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</si>
  <si>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</si>
  <si>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</si>
  <si>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</si>
  <si>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</si>
  <si>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</si>
  <si>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</si>
  <si>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</si>
  <si>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</si>
  <si>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</si>
  <si>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</si>
  <si>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</si>
  <si>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</si>
  <si>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</si>
  <si>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</si>
  <si>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</si>
  <si>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</si>
  <si>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</si>
  <si>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</si>
  <si>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</si>
  <si>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</si>
  <si>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</si>
  <si>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</si>
  <si>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</si>
  <si>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</si>
  <si>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</si>
  <si>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</si>
  <si>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</si>
  <si>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</si>
  <si>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</si>
  <si>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</si>
  <si>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</si>
  <si>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</si>
  <si>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</si>
  <si>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</si>
  <si>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</si>
  <si>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</si>
  <si>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</si>
  <si>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</si>
  <si>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</si>
  <si>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</si>
  <si>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</si>
  <si>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</si>
  <si>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</si>
  <si>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</si>
  <si>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</si>
  <si>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</si>
  <si>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</si>
  <si>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</si>
  <si>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</si>
  <si>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</si>
  <si>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</si>
  <si>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</si>
  <si>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</si>
  <si>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</si>
  <si>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</si>
  <si>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</si>
  <si>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</si>
  <si>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</si>
  <si>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</si>
  <si>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</si>
  <si>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</si>
  <si>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</si>
  <si>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</si>
  <si>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</si>
  <si>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</si>
  <si>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</si>
  <si>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</si>
  <si>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</si>
  <si>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</si>
  <si>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</si>
  <si>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</si>
  <si>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</si>
  <si>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</si>
  <si>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</si>
  <si>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</si>
  <si>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</si>
  <si>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</si>
  <si>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</si>
  <si>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</si>
  <si>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</si>
  <si>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</si>
  <si>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</si>
  <si>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</si>
  <si>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</si>
  <si>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</si>
  <si>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</si>
  <si>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</si>
  <si>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</si>
  <si>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</si>
  <si>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</si>
  <si>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</si>
  <si>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</si>
  <si>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</si>
  <si>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</si>
  <si>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</si>
  <si>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</si>
  <si>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</si>
  <si>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</si>
  <si>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</si>
  <si>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</si>
  <si>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</si>
  <si>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</si>
  <si>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</si>
  <si>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</si>
  <si>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</si>
  <si>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</si>
  <si>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</si>
  <si>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</si>
  <si>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</si>
  <si>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</si>
  <si>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</si>
  <si>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</si>
  <si>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</si>
  <si>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</si>
  <si>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</si>
  <si>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</si>
  <si>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</si>
  <si>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</si>
  <si>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</si>
  <si>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</si>
  <si>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</si>
  <si>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</si>
  <si>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</si>
  <si>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</si>
  <si>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</si>
  <si>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</si>
  <si>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</si>
  <si>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</si>
  <si>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</si>
  <si>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</si>
  <si>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</si>
  <si>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</si>
  <si>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</si>
  <si>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</si>
  <si>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</si>
  <si>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</si>
  <si>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</si>
  <si>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</si>
  <si>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</si>
  <si>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</si>
  <si>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</si>
  <si>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</si>
  <si>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</si>
  <si>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</si>
  <si>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</si>
  <si>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</si>
  <si>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</si>
  <si>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</si>
  <si>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</si>
  <si>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</si>
  <si>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</si>
  <si>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</si>
  <si>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</si>
  <si>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</si>
  <si>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</si>
  <si>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</si>
  <si>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</si>
  <si>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</si>
  <si>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</si>
  <si>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</si>
  <si>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</si>
  <si>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</si>
  <si>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</si>
  <si>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</si>
  <si>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</si>
  <si>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</si>
  <si>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</si>
  <si>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</si>
  <si>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</si>
  <si>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</si>
  <si>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</si>
  <si>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</si>
  <si>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</si>
  <si>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</si>
  <si>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</si>
  <si>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</si>
  <si>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</si>
  <si>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</si>
  <si>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</si>
  <si>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</si>
  <si>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</si>
  <si>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</si>
  <si>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</si>
  <si>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</si>
  <si>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</si>
  <si>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</si>
  <si>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</si>
  <si>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</si>
  <si>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</si>
  <si>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</si>
  <si>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</si>
  <si>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</si>
  <si>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</si>
  <si>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</si>
  <si>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</si>
  <si>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</si>
  <si>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</si>
  <si>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</si>
  <si>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</si>
  <si>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</si>
  <si>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</si>
  <si>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</si>
  <si>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</si>
  <si>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</si>
  <si>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</si>
  <si>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</si>
  <si>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</si>
  <si>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</si>
  <si>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</si>
  <si>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</si>
  <si>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</si>
  <si>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</si>
  <si>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</si>
  <si>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</si>
  <si>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</si>
  <si>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</si>
  <si>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</si>
  <si>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</si>
  <si>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</si>
  <si>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</si>
  <si>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</si>
  <si>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</si>
  <si>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</si>
  <si>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</si>
  <si>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</si>
  <si>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</si>
  <si>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</si>
  <si>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</si>
  <si>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</si>
  <si>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</si>
  <si>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</si>
  <si>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</si>
  <si>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</si>
  <si>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</si>
  <si>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</si>
  <si>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</si>
  <si>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</si>
  <si>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</si>
  <si>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</si>
  <si>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</si>
  <si>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</si>
  <si>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</si>
  <si>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</si>
  <si>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</si>
  <si>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</si>
  <si>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</si>
  <si>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</si>
  <si>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</si>
  <si>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</si>
  <si>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</si>
  <si>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</si>
  <si>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</si>
  <si>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</si>
  <si>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</si>
  <si>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</si>
  <si>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</si>
  <si>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</si>
  <si>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</si>
  <si>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</si>
  <si>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</si>
  <si>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</si>
  <si>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</si>
  <si>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</si>
  <si>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</si>
  <si>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</si>
  <si>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</si>
  <si>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</si>
  <si>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</si>
  <si>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</si>
  <si>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</si>
  <si>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</si>
  <si>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</si>
  <si>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</si>
  <si>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</si>
  <si>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</si>
  <si>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</si>
  <si>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</si>
  <si>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</si>
  <si>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</si>
  <si>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</si>
  <si>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</si>
  <si>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</si>
  <si>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</si>
  <si>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</si>
  <si>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</si>
  <si>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</si>
  <si>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</si>
  <si>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</si>
  <si>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</si>
  <si>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</si>
  <si>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</si>
  <si>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</si>
  <si>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</si>
  <si>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</si>
  <si>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</si>
  <si>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</si>
  <si>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</si>
  <si>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</si>
  <si>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</si>
  <si>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</si>
  <si>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</si>
  <si>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</si>
  <si>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</si>
  <si>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</si>
  <si>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</si>
  <si>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</si>
  <si>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</si>
  <si>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</si>
  <si>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</si>
  <si>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</si>
  <si>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</si>
  <si>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</si>
  <si>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</si>
  <si>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</si>
  <si>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</si>
  <si>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</si>
  <si>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</si>
  <si>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</si>
  <si>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</si>
  <si>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</si>
  <si>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</si>
  <si>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</si>
  <si>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</si>
  <si>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</si>
  <si>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</si>
  <si>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</si>
  <si>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</si>
  <si>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</si>
  <si>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</si>
  <si>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</si>
  <si>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</si>
  <si>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</si>
  <si>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</si>
  <si>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</si>
  <si>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</si>
  <si>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</si>
  <si>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</si>
  <si>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</si>
  <si>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</si>
  <si>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</si>
  <si>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</si>
  <si>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</si>
  <si>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</si>
  <si>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</si>
  <si>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</si>
  <si>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</si>
  <si>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</si>
  <si>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</si>
  <si>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</si>
  <si>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</si>
  <si>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</si>
  <si>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</si>
  <si>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</si>
  <si>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</si>
  <si>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</si>
  <si>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</si>
  <si>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</si>
  <si>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</si>
  <si>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</si>
  <si>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</si>
  <si>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</si>
  <si>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</si>
  <si>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</si>
  <si>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</si>
  <si>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</si>
  <si>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</si>
  <si>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</si>
  <si>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</si>
  <si>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</si>
  <si>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</si>
  <si>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</si>
  <si>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</si>
  <si>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</si>
  <si>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</si>
  <si>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</si>
  <si>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</si>
  <si>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</si>
  <si>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</si>
  <si>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</si>
  <si>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</si>
  <si>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</si>
  <si>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</si>
  <si>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</si>
  <si>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</si>
  <si>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</si>
  <si>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</si>
  <si>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</si>
  <si>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</si>
  <si>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</si>
  <si>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</si>
  <si>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</si>
  <si>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</si>
  <si>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</si>
  <si>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</si>
  <si>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</si>
  <si>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</si>
  <si>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</si>
  <si>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</si>
  <si>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</si>
  <si>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</si>
  <si>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</si>
  <si>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</si>
  <si>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</si>
  <si>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</si>
  <si>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</si>
  <si>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</si>
  <si>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</si>
  <si>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</si>
  <si>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</si>
  <si>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</si>
  <si>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</si>
  <si>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</si>
  <si>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</si>
  <si>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</si>
  <si>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</si>
  <si>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</si>
  <si>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</si>
  <si>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</si>
  <si>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</si>
  <si>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</si>
  <si>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</si>
  <si>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</si>
  <si>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</si>
  <si>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</si>
  <si>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</si>
  <si>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</si>
  <si>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</si>
  <si>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</si>
  <si>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</si>
  <si>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</si>
  <si>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</si>
  <si>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</si>
  <si>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</si>
  <si>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</si>
  <si>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</si>
  <si>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</si>
  <si>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</si>
  <si>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</si>
  <si>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</si>
  <si>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</si>
  <si>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</si>
  <si>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</si>
  <si>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</si>
  <si>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</si>
  <si>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</si>
  <si>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</si>
  <si>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</si>
  <si>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</si>
  <si>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</si>
  <si>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</si>
  <si>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</si>
  <si>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</si>
  <si>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</si>
  <si>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</si>
  <si>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</si>
  <si>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</si>
  <si>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</si>
  <si>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</si>
  <si>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</si>
  <si>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</si>
  <si>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</si>
  <si>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</si>
  <si>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</si>
  <si>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</si>
  <si>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</si>
  <si>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</si>
  <si>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</si>
  <si>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</si>
  <si>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</si>
  <si>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</si>
  <si>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</si>
  <si>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</si>
  <si>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</si>
  <si>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</si>
  <si>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</si>
  <si>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</si>
  <si>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</si>
  <si>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</si>
  <si>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</si>
  <si>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</si>
  <si>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</si>
  <si>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</si>
  <si>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</si>
  <si>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</si>
  <si>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</si>
  <si>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</si>
  <si>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</si>
  <si>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</si>
  <si>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</si>
  <si>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</si>
  <si>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</si>
  <si>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</si>
  <si>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</si>
  <si>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</si>
  <si>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</si>
  <si>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</si>
  <si>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</si>
  <si>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</si>
  <si>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</si>
  <si>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</si>
  <si>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</si>
  <si>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</si>
  <si>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</si>
  <si>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</si>
  <si>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</si>
  <si>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</si>
  <si>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</si>
  <si>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</si>
  <si>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</si>
  <si>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</si>
  <si>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</si>
  <si>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</si>
  <si>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</si>
  <si>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</si>
  <si>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</si>
  <si>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</si>
  <si>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</si>
  <si>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</si>
  <si>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</si>
  <si>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</si>
  <si>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</si>
  <si>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</si>
  <si>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</si>
  <si>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</si>
  <si>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</si>
  <si>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</si>
  <si>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</si>
  <si>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</si>
  <si>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</si>
  <si>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</si>
  <si>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</si>
  <si>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</si>
  <si>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</si>
  <si>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</si>
  <si>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</si>
  <si>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</si>
  <si>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</si>
  <si>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</si>
  <si>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</si>
  <si>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</si>
  <si>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</si>
  <si>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</si>
  <si>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</si>
  <si>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</si>
  <si>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</si>
  <si>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</si>
  <si>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</si>
  <si>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</si>
  <si>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</si>
  <si>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</si>
  <si>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</si>
  <si>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</si>
  <si>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</si>
  <si>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</si>
  <si>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</si>
  <si>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</si>
  <si>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</si>
  <si>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</si>
  <si>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</si>
  <si>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</si>
  <si>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</si>
  <si>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</si>
  <si>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</si>
  <si>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</si>
  <si>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</si>
  <si>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</si>
  <si>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</si>
  <si>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</si>
  <si>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</si>
  <si>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</si>
  <si>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</si>
  <si>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</si>
  <si>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</si>
  <si>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</si>
  <si>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</si>
  <si>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</si>
  <si>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</si>
  <si>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</si>
  <si>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</si>
  <si>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</si>
  <si>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</si>
  <si>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</si>
  <si>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</si>
  <si>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</si>
  <si>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</si>
  <si>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</si>
  <si>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</si>
  <si>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</si>
  <si>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</si>
  <si>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</si>
  <si>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</si>
  <si>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</si>
  <si>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</si>
  <si>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</si>
  <si>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</si>
  <si>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</si>
  <si>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</si>
  <si>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</si>
  <si>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</si>
  <si>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</si>
  <si>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</si>
  <si>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</si>
  <si>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</si>
  <si>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</si>
  <si>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</si>
  <si>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</si>
  <si>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</si>
  <si>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</si>
  <si>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</si>
  <si>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</si>
  <si>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</si>
  <si>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</si>
  <si>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</si>
  <si>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</si>
  <si>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</si>
  <si>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</si>
  <si>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</si>
  <si>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</si>
  <si>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</si>
  <si>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</si>
  <si>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</si>
  <si>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</si>
  <si>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</si>
  <si>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</si>
  <si>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</si>
  <si>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</si>
  <si>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</si>
  <si>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</si>
  <si>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</si>
  <si>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</si>
  <si>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</si>
  <si>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</si>
  <si>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</si>
  <si>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</si>
  <si>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</si>
  <si>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</si>
  <si>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</si>
  <si>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</si>
  <si>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</si>
  <si>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</si>
  <si>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</si>
  <si>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</si>
  <si>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</si>
  <si>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</si>
  <si>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</si>
  <si>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</si>
  <si>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</si>
  <si>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</si>
  <si>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</si>
  <si>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</si>
  <si>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</si>
  <si>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</si>
  <si>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</si>
  <si>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</si>
  <si>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</si>
  <si>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</si>
  <si>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</si>
  <si>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</si>
  <si>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</si>
  <si>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</si>
  <si>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</si>
  <si>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</si>
  <si>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</si>
  <si>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</si>
  <si>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</si>
  <si>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</si>
  <si>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</si>
  <si>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</si>
  <si>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</si>
  <si>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</si>
  <si>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</si>
  <si>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</si>
  <si>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</si>
  <si>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</si>
  <si>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</si>
  <si>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</si>
  <si>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</si>
  <si>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</si>
  <si>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</si>
  <si>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</si>
  <si>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</si>
  <si>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</si>
  <si>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</si>
  <si>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</si>
  <si>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</si>
  <si>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</si>
  <si>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</si>
  <si>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</si>
  <si>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</si>
  <si>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</si>
  <si>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</si>
  <si>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</si>
  <si>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</si>
  <si>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</si>
  <si>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</si>
  <si>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</si>
  <si>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</si>
  <si>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</si>
  <si>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</si>
  <si>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</si>
  <si>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</si>
  <si>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</si>
  <si>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</si>
  <si>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</si>
  <si>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</si>
  <si>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</si>
  <si>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</si>
  <si>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</si>
  <si>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</si>
  <si>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</si>
  <si>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</si>
  <si>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</si>
  <si>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</si>
  <si>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</si>
  <si>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</si>
  <si>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</si>
  <si>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</si>
  <si>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</si>
  <si>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</si>
  <si>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</si>
  <si>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</si>
  <si>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</si>
  <si>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</si>
  <si>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</si>
  <si>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</si>
  <si>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</si>
  <si>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</si>
  <si>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</si>
  <si>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</si>
  <si>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</si>
  <si>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</si>
  <si>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</si>
  <si>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</si>
  <si>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</si>
  <si>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</si>
  <si>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</si>
  <si>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</si>
  <si>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</si>
  <si>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</si>
  <si>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</si>
  <si>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</si>
  <si>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</si>
  <si>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</si>
  <si>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</si>
  <si>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</si>
  <si>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</si>
  <si>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</si>
  <si>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</si>
  <si>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</si>
  <si>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</si>
  <si>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</si>
  <si>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</si>
  <si>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</si>
  <si>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</si>
  <si>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</si>
  <si>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</si>
  <si>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</si>
  <si>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</si>
  <si>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</si>
  <si>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</si>
  <si>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</si>
  <si>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</si>
  <si>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</si>
  <si>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</si>
  <si>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</si>
  <si>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</si>
  <si>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</si>
  <si>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</si>
  <si>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</si>
  <si>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</si>
  <si>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</si>
  <si>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</si>
  <si>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</si>
  <si>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</si>
  <si>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</si>
  <si>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</si>
  <si>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</si>
  <si>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</si>
  <si>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</si>
  <si>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</si>
  <si>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</si>
  <si>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</si>
  <si>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</si>
  <si>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</si>
  <si>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</si>
  <si>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</si>
  <si>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</si>
  <si>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</si>
  <si>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</si>
  <si>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</si>
  <si>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</si>
  <si>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</si>
  <si>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</si>
  <si>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</si>
  <si>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</si>
  <si>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</si>
  <si>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</si>
  <si>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</si>
  <si>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</si>
  <si>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</si>
  <si>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</si>
  <si>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</si>
  <si>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</si>
  <si>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</si>
  <si>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</si>
  <si>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</si>
  <si>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</si>
  <si>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</si>
  <si>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</si>
  <si>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</si>
  <si>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</si>
  <si>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</si>
  <si>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</si>
  <si>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</si>
  <si>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</si>
  <si>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</si>
  <si>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</si>
  <si>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</si>
  <si>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</si>
  <si>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</si>
  <si>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</si>
  <si>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</si>
  <si>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</si>
  <si>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</si>
  <si>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</si>
  <si>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</si>
  <si>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</si>
  <si>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</si>
  <si>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</si>
  <si>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</si>
  <si>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</si>
  <si>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</si>
  <si>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</si>
  <si>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</si>
  <si>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</si>
  <si>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</si>
  <si>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</si>
  <si>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</si>
  <si>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</si>
  <si>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</si>
  <si>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</si>
  <si>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</si>
  <si>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</si>
  <si>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</si>
  <si>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</si>
  <si>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</si>
  <si>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</si>
  <si>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</si>
  <si>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</si>
  <si>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</si>
  <si>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</si>
  <si>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</si>
  <si>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</si>
  <si>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</si>
  <si>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</si>
  <si>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</si>
  <si>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</si>
  <si>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</si>
  <si>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</si>
  <si>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</si>
  <si>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</si>
  <si>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</si>
  <si>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</si>
  <si>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</si>
  <si>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</si>
  <si>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</si>
  <si>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</si>
  <si>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</si>
  <si>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</si>
  <si>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</si>
  <si>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</si>
  <si>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</si>
  <si>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</si>
  <si>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</si>
  <si>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</si>
  <si>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</si>
  <si>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</si>
  <si>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</si>
  <si>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</si>
  <si>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</si>
  <si>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</si>
  <si>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</si>
  <si>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</si>
  <si>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</si>
  <si>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</si>
  <si>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</si>
  <si>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</si>
  <si>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</si>
  <si>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</si>
  <si>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</si>
  <si>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</si>
  <si>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</si>
  <si>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</si>
  <si>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</si>
  <si>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</si>
  <si>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</si>
  <si>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</si>
  <si>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</si>
  <si>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</si>
  <si>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</si>
  <si>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</si>
  <si>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</si>
  <si>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</si>
  <si>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</si>
  <si>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</si>
  <si>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</si>
  <si>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</si>
  <si>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</si>
  <si>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</si>
  <si>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</si>
  <si>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</si>
  <si>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</si>
  <si>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</si>
  <si>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</si>
  <si>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</si>
  <si>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</si>
  <si>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</si>
  <si>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</si>
  <si>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</si>
  <si>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</si>
  <si>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</si>
  <si>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</si>
  <si>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</si>
  <si>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</si>
  <si>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</si>
  <si>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</si>
  <si>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</si>
  <si>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</si>
  <si>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</si>
  <si>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</si>
  <si>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</si>
  <si>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</si>
  <si>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</si>
  <si>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</si>
  <si>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</si>
  <si>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</si>
  <si>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</si>
  <si>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</si>
  <si>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</si>
  <si>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</si>
  <si>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</si>
  <si>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</si>
  <si>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</si>
  <si>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</si>
  <si>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</si>
  <si>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</si>
  <si>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</si>
  <si>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</si>
  <si>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</si>
  <si>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</si>
  <si>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</si>
  <si>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</si>
  <si>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</si>
  <si>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</si>
  <si>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</si>
  <si>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</si>
  <si>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</si>
  <si>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</si>
  <si>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</si>
  <si>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</si>
  <si>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</si>
  <si>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</si>
  <si>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</si>
  <si>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</si>
  <si>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</si>
  <si>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</si>
  <si>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</si>
  <si>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</si>
  <si>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</si>
  <si>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</si>
  <si>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</si>
  <si>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</si>
  <si>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</si>
  <si>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</si>
  <si>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</si>
  <si>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</si>
  <si>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</si>
  <si>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</si>
  <si>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</si>
  <si>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</si>
  <si>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</si>
  <si>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</si>
  <si>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</si>
  <si>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</si>
  <si>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</si>
  <si>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</si>
  <si>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</si>
  <si>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</si>
  <si>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</si>
  <si>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</si>
  <si>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</si>
  <si>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</si>
  <si>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</si>
  <si>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</si>
  <si>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</si>
  <si>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</si>
  <si>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</si>
  <si>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</si>
  <si>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</si>
  <si>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</si>
  <si>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</si>
  <si>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</si>
  <si>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</si>
  <si>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</si>
  <si>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</si>
  <si>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</si>
  <si>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</si>
  <si>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</si>
  <si>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</si>
  <si>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</si>
  <si>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</si>
  <si>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</si>
  <si>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</si>
  <si>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</si>
  <si>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</si>
  <si>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</si>
  <si>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</si>
  <si>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</si>
  <si>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</si>
  <si>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</si>
  <si>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</si>
  <si>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</si>
  <si>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</si>
  <si>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</si>
  <si>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</si>
  <si>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</si>
  <si>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</si>
  <si>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</si>
  <si>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</si>
  <si>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</si>
  <si>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</si>
  <si>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</si>
  <si>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</si>
  <si>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</si>
  <si>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</si>
  <si>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</si>
  <si>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</si>
  <si>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</si>
  <si>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</si>
  <si>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</si>
  <si>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</si>
  <si>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</si>
  <si>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</si>
  <si>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</si>
  <si>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</si>
  <si>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</si>
  <si>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</si>
  <si>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</si>
  <si>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</si>
  <si>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</si>
  <si>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</si>
  <si>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</si>
  <si>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</si>
  <si>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</si>
  <si>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</si>
  <si>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</si>
  <si>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</si>
  <si>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</si>
  <si>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</si>
  <si>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</si>
  <si>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</si>
  <si>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</si>
  <si>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</si>
  <si>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</si>
  <si>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</si>
  <si>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</si>
  <si>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</si>
  <si>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</si>
  <si>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</si>
  <si>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</si>
  <si>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</si>
  <si>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</si>
  <si>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</si>
  <si>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</si>
  <si>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</si>
  <si>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</si>
  <si>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</si>
  <si>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</si>
  <si>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</si>
  <si>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</si>
  <si>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</si>
  <si>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</si>
  <si>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</si>
  <si>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</si>
  <si>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</si>
  <si>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</si>
  <si>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</si>
  <si>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</si>
  <si>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</si>
  <si>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</si>
  <si>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</si>
  <si>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</si>
  <si>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</si>
  <si>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</si>
  <si>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</si>
  <si>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</si>
  <si>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</si>
  <si>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</si>
  <si>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</si>
  <si>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</si>
  <si>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</si>
  <si>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</si>
  <si>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</si>
  <si>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</si>
  <si>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</si>
  <si>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</si>
  <si>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</si>
  <si>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</si>
  <si>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</si>
  <si>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</si>
  <si>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</si>
  <si>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</si>
  <si>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</si>
  <si>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</si>
  <si>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</si>
  <si>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</si>
  <si>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</si>
  <si>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</si>
  <si>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</si>
  <si>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</si>
  <si>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</si>
  <si>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</si>
  <si>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</si>
  <si>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</si>
  <si>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</si>
  <si>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</si>
  <si>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</si>
  <si>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</si>
  <si>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</si>
  <si>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</si>
  <si>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</si>
  <si>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</si>
  <si>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</si>
  <si>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</si>
  <si>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</si>
  <si>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</si>
  <si>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</si>
  <si>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</si>
  <si>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</si>
  <si>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</si>
  <si>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</si>
  <si>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</si>
  <si>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</si>
  <si>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</si>
  <si>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</si>
  <si>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</si>
  <si>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</si>
  <si>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</si>
  <si>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</si>
  <si>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</si>
  <si>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</si>
  <si>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</si>
  <si>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</si>
  <si>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</si>
  <si>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</si>
  <si>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</si>
  <si>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</si>
  <si>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</si>
  <si>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</si>
  <si>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</si>
  <si>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</si>
  <si>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</si>
  <si>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</si>
  <si>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</si>
  <si>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</si>
  <si>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</si>
  <si>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</si>
  <si>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</si>
  <si>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</si>
  <si>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</si>
  <si>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</si>
  <si>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</si>
  <si>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</si>
  <si>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</si>
  <si>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</si>
  <si>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</si>
  <si>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</si>
  <si>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</si>
  <si>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</si>
  <si>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</si>
  <si>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</si>
  <si>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</si>
  <si>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</si>
  <si>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</si>
  <si>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</si>
  <si>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</si>
  <si>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</si>
  <si>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</si>
  <si>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</si>
  <si>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</si>
  <si>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</si>
  <si>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</si>
  <si>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</si>
  <si>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</si>
  <si>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</si>
  <si>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</si>
  <si>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</si>
  <si>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</si>
  <si>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</si>
  <si>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</si>
  <si>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</si>
  <si>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</si>
  <si>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</si>
  <si>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</si>
  <si>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</si>
  <si>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</si>
  <si>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</si>
  <si>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</si>
  <si>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</si>
  <si>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</si>
  <si>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</si>
  <si>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</si>
  <si>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</si>
  <si>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</si>
  <si>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</si>
  <si>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</si>
  <si>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</si>
  <si>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</si>
  <si>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</si>
  <si>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</si>
  <si>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</si>
  <si>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</si>
  <si>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</si>
  <si>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</si>
  <si>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</si>
  <si>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</si>
  <si>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</si>
  <si>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</si>
  <si>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</si>
  <si>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</si>
  <si>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</si>
  <si>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</si>
  <si>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</si>
  <si>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</si>
  <si>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</si>
  <si>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</si>
  <si>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</si>
  <si>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</si>
  <si>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</si>
  <si>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</si>
  <si>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</si>
  <si>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</si>
  <si>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</si>
  <si>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</si>
  <si>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</si>
  <si>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</si>
  <si>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</si>
  <si>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</si>
  <si>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</si>
  <si>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</si>
  <si>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</si>
  <si>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</si>
  <si>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</si>
  <si>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</si>
  <si>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</si>
  <si>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</si>
  <si>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</si>
  <si>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</si>
  <si>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</si>
  <si>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</si>
  <si>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</si>
  <si>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</si>
  <si>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</si>
  <si>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</si>
  <si>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</si>
  <si>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</si>
  <si>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</si>
  <si>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</si>
  <si>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</si>
  <si>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</si>
  <si>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</si>
  <si>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</si>
  <si>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</si>
  <si>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</si>
  <si>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</si>
  <si>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</si>
  <si>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</si>
  <si>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</si>
  <si>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</si>
  <si>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</si>
  <si>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</si>
  <si>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</si>
  <si>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</si>
  <si>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</si>
  <si>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</si>
  <si>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</si>
  <si>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</si>
  <si>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</si>
  <si>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</si>
  <si>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</si>
  <si>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</si>
  <si>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</si>
  <si>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</si>
  <si>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</si>
  <si>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</si>
  <si>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</si>
  <si>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</si>
  <si>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</si>
  <si>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</si>
  <si>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</si>
  <si>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</si>
  <si>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</si>
  <si>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</si>
  <si>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</si>
  <si>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</si>
  <si>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</si>
  <si>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</si>
  <si>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</si>
  <si>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</si>
  <si>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</si>
  <si>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</si>
  <si>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</si>
  <si>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</si>
  <si>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</si>
  <si>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</si>
  <si>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</si>
  <si>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</si>
  <si>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</si>
  <si>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</si>
  <si>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</si>
  <si>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</si>
  <si>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</si>
  <si>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</si>
  <si>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</si>
  <si>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</si>
  <si>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</si>
  <si>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</si>
  <si>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</si>
  <si>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</si>
  <si>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</si>
  <si>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</si>
  <si>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</si>
  <si>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</si>
  <si>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</si>
  <si>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</si>
  <si>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</si>
  <si>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</si>
  <si>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</si>
  <si>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</si>
  <si>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</si>
  <si>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</si>
  <si>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</si>
  <si>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</si>
  <si>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</si>
  <si>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</si>
  <si>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</si>
  <si>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</si>
  <si>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</si>
  <si>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</si>
  <si>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</si>
  <si>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</si>
  <si>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</si>
  <si>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</si>
  <si>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</si>
  <si>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</si>
  <si>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</si>
  <si>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</si>
  <si>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</si>
  <si>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</si>
  <si>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</si>
  <si>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</si>
  <si>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</si>
  <si>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</si>
  <si>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</si>
  <si>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</si>
  <si>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</si>
  <si>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</si>
  <si>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</si>
  <si>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</si>
  <si>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</si>
  <si>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</si>
  <si>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</si>
  <si>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</si>
  <si>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</si>
  <si>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</si>
  <si>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</si>
  <si>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</si>
  <si>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</si>
  <si>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</si>
  <si>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</si>
  <si>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</si>
  <si>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</si>
  <si>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</si>
  <si>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</si>
  <si>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</si>
  <si>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</si>
  <si>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</si>
  <si>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</si>
  <si>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</si>
  <si>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</si>
  <si>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</si>
  <si>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</si>
  <si>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</si>
  <si>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</si>
  <si>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</si>
  <si>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</si>
  <si>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</si>
  <si>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</si>
  <si>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</si>
  <si>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</si>
  <si>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</si>
  <si>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</si>
  <si>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</si>
  <si>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</si>
  <si>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</si>
  <si>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</si>
  <si>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</si>
  <si>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</si>
  <si>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</si>
  <si>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</si>
  <si>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</si>
  <si>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</si>
  <si>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</si>
  <si>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</si>
  <si>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</si>
  <si>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</si>
  <si>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</si>
  <si>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</si>
  <si>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</si>
  <si>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</si>
  <si>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</si>
  <si>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</si>
  <si>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</si>
  <si>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</si>
  <si>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</si>
  <si>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</si>
  <si>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</si>
  <si>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</si>
  <si>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</si>
  <si>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</si>
  <si>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</si>
  <si>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</si>
  <si>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</si>
  <si>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</si>
  <si>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</si>
  <si>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</si>
  <si>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</si>
  <si>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</si>
  <si>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</si>
  <si>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</si>
  <si>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</si>
  <si>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</si>
  <si>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</si>
  <si>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</si>
  <si>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</si>
  <si>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</si>
  <si>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</si>
  <si>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</si>
  <si>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</si>
  <si>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</si>
  <si>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</si>
  <si>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</si>
  <si>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</si>
  <si>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</si>
  <si>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</si>
  <si>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</si>
  <si>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</si>
  <si>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</si>
  <si>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</si>
  <si>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</si>
  <si>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</si>
  <si>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</si>
  <si>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</si>
  <si>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</si>
  <si>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</si>
  <si>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</si>
  <si>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</si>
  <si>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</si>
  <si>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</si>
  <si>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</si>
  <si>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</si>
  <si>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</si>
  <si>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</si>
  <si>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</si>
  <si>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</si>
  <si>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</si>
  <si>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</si>
  <si>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</si>
  <si>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</si>
  <si>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</si>
  <si>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</si>
  <si>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</si>
  <si>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</si>
  <si>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</si>
  <si>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</si>
  <si>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</si>
  <si>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</si>
  <si>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</si>
  <si>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</si>
  <si>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</si>
  <si>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</si>
  <si>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</si>
  <si>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</si>
  <si>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</si>
  <si>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</si>
  <si>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</si>
  <si>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</si>
  <si>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</si>
  <si>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</si>
  <si>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</si>
  <si>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</si>
  <si>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</si>
  <si>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</si>
  <si>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</si>
  <si>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</si>
  <si>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</si>
  <si>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</si>
  <si>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</si>
  <si>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</si>
  <si>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</si>
  <si>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</si>
  <si>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</si>
  <si>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</si>
  <si>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</si>
  <si>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</si>
  <si>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</si>
  <si>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</si>
  <si>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</si>
  <si>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</si>
  <si>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</si>
  <si>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</si>
  <si>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</si>
  <si>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</si>
  <si>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</si>
  <si>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</si>
  <si>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</si>
  <si>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</si>
  <si>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</si>
  <si>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</si>
  <si>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</si>
  <si>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</si>
  <si>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</si>
  <si>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</si>
  <si>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</si>
  <si>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</si>
  <si>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</si>
  <si>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</si>
  <si>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</si>
  <si>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</si>
  <si>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</si>
  <si>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</si>
  <si>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</si>
  <si>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</si>
  <si>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</si>
  <si>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</si>
  <si>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</si>
  <si>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</si>
  <si>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</si>
  <si>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</si>
  <si>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</si>
  <si>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</si>
  <si>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</si>
  <si>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</si>
  <si>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</si>
  <si>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</si>
  <si>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</si>
  <si>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</si>
  <si>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</si>
  <si>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</si>
  <si>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</si>
  <si>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</si>
  <si>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</si>
  <si>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</si>
  <si>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</si>
  <si>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</si>
  <si>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</si>
  <si>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</si>
  <si>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</si>
  <si>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</si>
  <si>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</si>
  <si>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</si>
  <si>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</si>
  <si>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</si>
  <si>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</si>
  <si>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</si>
  <si>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</si>
  <si>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</si>
  <si>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</si>
  <si>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</si>
  <si>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</si>
  <si>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</si>
  <si>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</si>
  <si>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</si>
  <si>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</si>
  <si>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</si>
  <si>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</si>
  <si>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</si>
  <si>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</si>
  <si>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</si>
  <si>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</si>
  <si>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</si>
  <si>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</si>
  <si>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</si>
  <si>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</si>
  <si>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</si>
  <si>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</si>
  <si>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</si>
  <si>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</si>
  <si>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</si>
  <si>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</si>
  <si>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</si>
  <si>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</si>
  <si>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</si>
  <si>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</si>
  <si>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</si>
  <si>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</si>
  <si>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</si>
  <si>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</si>
  <si>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</si>
  <si>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</si>
  <si>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</si>
  <si>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</si>
  <si>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</si>
  <si>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</si>
  <si>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</si>
  <si>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</si>
  <si>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</si>
  <si>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</si>
  <si>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</si>
  <si>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</si>
  <si>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</si>
  <si>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</si>
  <si>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</si>
  <si>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</si>
  <si>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</si>
  <si>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</si>
  <si>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</si>
  <si>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</si>
  <si>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</si>
  <si>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</si>
  <si>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</si>
  <si>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</si>
  <si>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</si>
  <si>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</si>
  <si>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</si>
  <si>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</si>
  <si>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</si>
  <si>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</si>
  <si>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</si>
  <si>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</si>
  <si>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</si>
  <si>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</si>
  <si>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</si>
  <si>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</si>
  <si>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</si>
  <si>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</si>
  <si>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</si>
  <si>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</si>
  <si>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</si>
  <si>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</si>
  <si>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</si>
  <si>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</si>
  <si>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</si>
  <si>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</si>
  <si>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</si>
  <si>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</si>
  <si>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</si>
  <si>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</si>
  <si>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</si>
  <si>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</si>
  <si>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</si>
  <si>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</si>
  <si>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</si>
  <si>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</si>
  <si>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</si>
  <si>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</si>
  <si>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</si>
  <si>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</si>
  <si>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</si>
  <si>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</si>
  <si>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</si>
  <si>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</si>
  <si>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</si>
  <si>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</si>
  <si>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</si>
  <si>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</si>
  <si>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</si>
  <si>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</si>
  <si>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</si>
  <si>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</si>
  <si>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</si>
  <si>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</si>
  <si>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</si>
  <si>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</si>
  <si>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</si>
  <si>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</si>
  <si>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</si>
  <si>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</si>
  <si>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</si>
  <si>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</si>
  <si>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</si>
  <si>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</si>
  <si>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</si>
  <si>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</si>
  <si>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</si>
  <si>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</si>
  <si>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</si>
  <si>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</si>
  <si>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</si>
  <si>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</si>
  <si>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</si>
  <si>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</si>
  <si>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</si>
  <si>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</si>
  <si>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</si>
  <si>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</si>
  <si>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</si>
  <si>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</si>
  <si>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</si>
  <si>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</si>
  <si>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</si>
  <si>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</si>
  <si>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</si>
  <si>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</si>
  <si>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</si>
  <si>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</si>
  <si>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</si>
  <si>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</si>
  <si>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</si>
  <si>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</si>
  <si>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</si>
  <si>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</si>
  <si>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</si>
  <si>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</si>
  <si>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</si>
  <si>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</si>
  <si>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</si>
  <si>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</si>
  <si>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</si>
  <si>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</si>
  <si>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</si>
  <si>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</si>
  <si>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</si>
  <si>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</si>
  <si>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</si>
  <si>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</si>
  <si>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</si>
  <si>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</si>
  <si>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</si>
  <si>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</si>
  <si>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</si>
  <si>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</si>
  <si>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</si>
  <si>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</si>
  <si>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</si>
  <si>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</si>
  <si>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</si>
  <si>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</si>
  <si>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</si>
  <si>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</si>
  <si>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</si>
  <si>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</si>
  <si>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</si>
  <si>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</si>
  <si>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</si>
  <si>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</si>
  <si>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</si>
  <si>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</si>
  <si>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</si>
  <si>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</si>
  <si>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</si>
  <si>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</si>
  <si>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</si>
  <si>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</si>
  <si>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</si>
  <si>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</si>
  <si>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</si>
  <si>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</si>
  <si>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</si>
  <si>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</si>
  <si>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</si>
  <si>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</si>
  <si>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</si>
  <si>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</si>
  <si>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</si>
  <si>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</si>
  <si>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</si>
  <si>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</si>
  <si>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</si>
  <si>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</si>
  <si>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</si>
  <si>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</si>
  <si>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</si>
  <si>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</si>
  <si>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</si>
  <si>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</si>
  <si>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</si>
  <si>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</si>
  <si>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</si>
  <si>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</si>
  <si>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</si>
  <si>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</si>
  <si>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</si>
  <si>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</si>
  <si>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</si>
  <si>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</si>
  <si>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</si>
  <si>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</si>
  <si>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</si>
  <si>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</si>
  <si>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</si>
  <si>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</si>
  <si>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</si>
  <si>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</si>
  <si>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</si>
  <si>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</si>
  <si>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</si>
  <si>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</si>
  <si>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</si>
  <si>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</si>
  <si>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</si>
  <si>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</si>
  <si>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</si>
  <si>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</si>
  <si>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</si>
  <si>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</si>
  <si>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</si>
  <si>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</si>
  <si>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</si>
  <si>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</si>
  <si>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</si>
  <si>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</si>
  <si>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</si>
  <si>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</si>
  <si>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</si>
  <si>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</si>
  <si>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</si>
  <si>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</si>
  <si>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</si>
  <si>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</si>
  <si>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</si>
  <si>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</si>
  <si>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</si>
  <si>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</si>
  <si>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</si>
  <si>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</si>
  <si>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</si>
  <si>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</si>
  <si>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</si>
  <si>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</si>
  <si>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</si>
  <si>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</si>
  <si>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</si>
  <si>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</si>
  <si>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</si>
  <si>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</si>
  <si>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</si>
  <si>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</si>
  <si>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</si>
  <si>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</si>
  <si>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</si>
  <si>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</si>
  <si>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</si>
  <si>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</si>
  <si>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</si>
  <si>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</si>
  <si>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</si>
  <si>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</si>
  <si>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</si>
  <si>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</si>
  <si>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</si>
  <si>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</si>
  <si>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</si>
  <si>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</si>
  <si>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</si>
  <si>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</si>
  <si>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</si>
  <si>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</si>
  <si>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</si>
  <si>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</si>
  <si>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</si>
  <si>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</si>
  <si>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</si>
  <si>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</si>
  <si>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</si>
  <si>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</si>
  <si>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</si>
  <si>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</si>
  <si>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</si>
  <si>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</si>
  <si>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</si>
  <si>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</si>
  <si>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</si>
  <si>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</si>
  <si>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</si>
  <si>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</si>
  <si>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</si>
  <si>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</si>
  <si>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</si>
  <si>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</si>
  <si>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</si>
  <si>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</si>
  <si>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</si>
  <si>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</si>
  <si>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</si>
  <si>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</si>
  <si>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</si>
  <si>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</si>
  <si>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</si>
  <si>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</si>
  <si>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</si>
  <si>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</si>
  <si>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</si>
  <si>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</si>
  <si>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</si>
  <si>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</si>
  <si>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</si>
  <si>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</si>
  <si>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</si>
  <si>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</si>
  <si>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</si>
  <si>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</si>
  <si>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</si>
  <si>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</si>
  <si>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</si>
  <si>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</si>
  <si>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</si>
  <si>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</si>
  <si>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</si>
  <si>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</si>
  <si>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</si>
  <si>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</si>
  <si>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</si>
  <si>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</si>
  <si>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</si>
  <si>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</si>
  <si>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</si>
  <si>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</si>
  <si>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</si>
  <si>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</si>
  <si>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</si>
  <si>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</si>
  <si>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</si>
  <si>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</si>
  <si>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</si>
  <si>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</si>
  <si>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</si>
  <si>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</si>
  <si>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</si>
  <si>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</si>
  <si>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</si>
  <si>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</si>
  <si>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</si>
  <si>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</si>
  <si>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</si>
  <si>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</si>
  <si>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</si>
  <si>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</si>
  <si>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</si>
  <si>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</si>
  <si>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</si>
  <si>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</si>
  <si>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</si>
  <si>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</si>
  <si>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</si>
  <si>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</si>
  <si>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</si>
  <si>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</si>
  <si>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</si>
  <si>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</si>
  <si>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</si>
  <si>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</si>
  <si>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</si>
  <si>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</si>
  <si>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</si>
  <si>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</si>
  <si>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</si>
  <si>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</si>
  <si>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</si>
  <si>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</si>
  <si>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</si>
  <si>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</si>
  <si>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</si>
  <si>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</si>
  <si>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</si>
  <si>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</si>
  <si>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</si>
  <si>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</si>
  <si>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</si>
  <si>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</si>
  <si>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</si>
  <si>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</si>
  <si>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</si>
  <si>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</si>
  <si>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</si>
  <si>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</si>
  <si>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</si>
  <si>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</si>
  <si>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</si>
  <si>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</si>
  <si>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</si>
  <si>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</si>
  <si>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</si>
  <si>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</si>
  <si>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</si>
  <si>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</si>
  <si>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</si>
  <si>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</si>
  <si>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</si>
  <si>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</si>
  <si>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</si>
  <si>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</si>
  <si>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</si>
  <si>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</si>
  <si>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</si>
  <si>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</si>
  <si>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</si>
  <si>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</si>
  <si>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</si>
  <si>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</si>
  <si>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</si>
  <si>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</si>
  <si>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</si>
  <si>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</si>
  <si>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</si>
  <si>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</si>
  <si>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</si>
  <si>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</si>
  <si>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</si>
  <si>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</si>
  <si>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</si>
  <si>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</si>
  <si>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</si>
  <si>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</si>
  <si>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</si>
  <si>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</si>
  <si>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</si>
  <si>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</si>
  <si>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</si>
  <si>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</si>
  <si>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</si>
  <si>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</si>
  <si>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</si>
  <si>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</si>
  <si>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</si>
  <si>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</si>
  <si>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</si>
  <si>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</si>
  <si>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</si>
  <si>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</si>
  <si>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</si>
  <si>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</si>
  <si>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</si>
  <si>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</si>
  <si>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</si>
  <si>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</si>
  <si>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</si>
  <si>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</si>
  <si>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</si>
  <si>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</si>
  <si>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</si>
  <si>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</si>
  <si>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</si>
  <si>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</si>
  <si>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</si>
  <si>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</si>
  <si>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</si>
  <si>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</si>
  <si>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</si>
  <si>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</si>
  <si>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</si>
  <si>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</si>
  <si>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</si>
  <si>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</si>
  <si>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</si>
  <si>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</si>
  <si>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</si>
  <si>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</si>
  <si>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</si>
  <si>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</si>
  <si>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</si>
  <si>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</si>
  <si>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</si>
  <si>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</si>
  <si>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</si>
  <si>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</si>
  <si>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</si>
  <si>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</si>
  <si>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</si>
  <si>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</si>
  <si>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</si>
  <si>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</si>
  <si>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</si>
  <si>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</si>
  <si>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</si>
  <si>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</si>
  <si>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</si>
  <si>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</si>
  <si>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</si>
  <si>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</si>
  <si>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</si>
  <si>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</si>
  <si>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</si>
  <si>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</si>
  <si>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</si>
  <si>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</si>
  <si>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</si>
  <si>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</si>
  <si>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</si>
  <si>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</si>
  <si>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</si>
  <si>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</si>
  <si>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</si>
  <si>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</si>
  <si>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</si>
  <si>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</si>
  <si>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</si>
  <si>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</si>
  <si>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</si>
  <si>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</si>
  <si>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</si>
  <si>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</si>
  <si>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</si>
  <si>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</si>
  <si>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</si>
  <si>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</si>
  <si>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</si>
  <si>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</si>
  <si>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</si>
  <si>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</si>
  <si>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</si>
  <si>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</si>
  <si>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</si>
  <si>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</si>
  <si>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</si>
  <si>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</si>
  <si>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</si>
  <si>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</si>
  <si>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</si>
  <si>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</si>
  <si>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</si>
  <si>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</si>
  <si>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</si>
  <si>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</si>
  <si>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</si>
  <si>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</si>
  <si>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</si>
  <si>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</si>
  <si>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</si>
  <si>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</si>
  <si>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</si>
  <si>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</si>
  <si>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</si>
  <si>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</si>
  <si>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</si>
  <si>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</si>
  <si>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</si>
  <si>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</si>
  <si>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</si>
  <si>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</si>
  <si>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</si>
  <si>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</si>
  <si>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</si>
  <si>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</si>
  <si>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</si>
  <si>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</si>
  <si>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</si>
  <si>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</si>
  <si>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</si>
  <si>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</si>
  <si>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</si>
  <si>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</si>
  <si>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</si>
  <si>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</si>
  <si>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</si>
  <si>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</si>
  <si>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</si>
  <si>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</si>
  <si>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</si>
  <si>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</si>
  <si>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</si>
  <si>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</si>
  <si>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</si>
  <si>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</si>
  <si>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</si>
  <si>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</si>
  <si>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</si>
  <si>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</si>
  <si>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</si>
  <si>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</si>
  <si>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</si>
  <si>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</si>
  <si>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</si>
  <si>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</si>
  <si>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</si>
  <si>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</si>
  <si>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</si>
  <si>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</si>
  <si>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</si>
  <si>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</si>
  <si>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</si>
  <si>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</si>
  <si>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</si>
  <si>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</si>
  <si>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</si>
  <si>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</si>
  <si>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</si>
  <si>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</si>
  <si>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</si>
  <si>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</si>
  <si>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</si>
  <si>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</si>
  <si>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</si>
  <si>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</si>
  <si>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</si>
  <si>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</si>
  <si>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</si>
  <si>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</si>
  <si>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</si>
  <si>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</si>
  <si>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</si>
  <si>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</si>
  <si>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</si>
  <si>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</si>
  <si>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</si>
  <si>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</si>
  <si>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</si>
  <si>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</si>
  <si>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</si>
  <si>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</si>
  <si>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</si>
  <si>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</si>
  <si>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</si>
  <si>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</si>
  <si>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</si>
  <si>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</si>
  <si>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</si>
  <si>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</si>
  <si>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</si>
  <si>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</si>
  <si>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</si>
  <si>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</si>
  <si>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</si>
  <si>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</si>
  <si>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</si>
  <si>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</si>
  <si>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</si>
  <si>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</si>
  <si>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</si>
  <si>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</si>
  <si>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</si>
  <si>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</si>
  <si>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</si>
  <si>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</si>
  <si>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</si>
  <si>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</si>
  <si>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</si>
  <si>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</si>
  <si>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</si>
  <si>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</si>
  <si>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</si>
  <si>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</si>
  <si>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</si>
  <si>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</si>
  <si>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</si>
  <si>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</si>
  <si>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</si>
  <si>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</si>
  <si>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</si>
  <si>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</si>
  <si>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</si>
  <si>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</si>
  <si>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</si>
  <si>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</si>
  <si>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</si>
  <si>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</si>
  <si>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</si>
  <si>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</si>
  <si>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</si>
  <si>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</si>
  <si>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</si>
  <si>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</si>
  <si>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</si>
  <si>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</si>
  <si>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</si>
  <si>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</si>
  <si>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</si>
  <si>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</si>
  <si>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</si>
  <si>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</si>
  <si>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</si>
  <si>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</si>
  <si>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</si>
  <si>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</si>
  <si>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</si>
  <si>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</si>
  <si>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</si>
  <si>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</si>
  <si>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</si>
  <si>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</si>
  <si>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</si>
  <si>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</si>
  <si>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</si>
  <si>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</si>
  <si>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</si>
  <si>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</si>
  <si>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</si>
  <si>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</si>
  <si>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</si>
  <si>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</si>
  <si>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</si>
  <si>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</si>
  <si>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</si>
  <si>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</si>
  <si>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</si>
  <si>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</si>
  <si>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</si>
  <si>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</si>
  <si>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</si>
  <si>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</si>
  <si>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</si>
  <si>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</si>
  <si>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</si>
  <si>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</si>
  <si>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</si>
  <si>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</si>
  <si>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</si>
  <si>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</si>
  <si>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</si>
  <si>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</si>
  <si>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</si>
  <si>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</si>
  <si>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</si>
  <si>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</si>
  <si>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</si>
  <si>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</si>
  <si>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</si>
  <si>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</si>
  <si>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</si>
  <si>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</si>
  <si>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</si>
  <si>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</si>
  <si>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</si>
  <si>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</si>
  <si>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</si>
  <si>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</si>
  <si>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</si>
  <si>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</si>
  <si>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</si>
  <si>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</si>
  <si>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</si>
  <si>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</si>
  <si>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</si>
  <si>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</si>
  <si>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</si>
  <si>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</si>
  <si>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</si>
  <si>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</si>
  <si>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</si>
  <si>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</si>
  <si>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</si>
  <si>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</si>
  <si>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</si>
  <si>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</si>
  <si>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</si>
  <si>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</si>
  <si>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</si>
  <si>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</si>
  <si>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</si>
  <si>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</si>
  <si>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</si>
  <si>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</si>
  <si>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</si>
  <si>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</si>
  <si>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</si>
  <si>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</si>
  <si>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</si>
  <si>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</si>
  <si>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</si>
  <si>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</si>
  <si>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</si>
  <si>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</si>
  <si>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</si>
  <si>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</si>
  <si>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</si>
  <si>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</si>
  <si>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</si>
  <si>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</si>
  <si>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</si>
  <si>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</si>
  <si>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</si>
  <si>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</si>
  <si>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</si>
  <si>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</si>
  <si>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</si>
  <si>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</si>
  <si>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</si>
  <si>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</si>
  <si>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</si>
  <si>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</si>
  <si>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</si>
  <si>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</si>
  <si>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</si>
  <si>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</si>
  <si>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</si>
  <si>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</si>
  <si>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</si>
  <si>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</si>
  <si>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</si>
  <si>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</si>
  <si>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</si>
  <si>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</si>
  <si>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</si>
  <si>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</si>
  <si>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</si>
  <si>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</si>
  <si>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</si>
  <si>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</si>
  <si>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</si>
  <si>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</si>
  <si>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</si>
  <si>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</si>
  <si>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</si>
  <si>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</si>
  <si>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</si>
  <si>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</si>
  <si>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</si>
  <si>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</si>
  <si>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</si>
  <si>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</si>
  <si>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</si>
  <si>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</si>
  <si>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</si>
  <si>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</si>
  <si>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</si>
  <si>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</si>
  <si>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</si>
  <si>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</si>
  <si>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</si>
  <si>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</si>
  <si>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</si>
  <si>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</si>
  <si>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</si>
  <si>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</si>
  <si>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</si>
  <si>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</si>
  <si>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</si>
  <si>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</si>
  <si>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</si>
  <si>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</si>
  <si>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</si>
  <si>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</si>
  <si>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</si>
  <si>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</si>
  <si>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</si>
  <si>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</si>
  <si>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</si>
  <si>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</si>
  <si>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</si>
  <si>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</si>
  <si>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</si>
  <si>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</si>
  <si>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</si>
  <si>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</si>
  <si>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</si>
  <si>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</si>
  <si>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</si>
  <si>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</si>
  <si>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</si>
  <si>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</si>
  <si>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</si>
  <si>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</si>
  <si>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</si>
  <si>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</si>
  <si>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</si>
  <si>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</si>
  <si>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</si>
  <si>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</si>
  <si>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</si>
  <si>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</si>
  <si>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</si>
  <si>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</si>
  <si>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</si>
  <si>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</si>
  <si>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</si>
  <si>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</si>
  <si>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</si>
  <si>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</si>
  <si>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</si>
  <si>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</si>
  <si>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</si>
  <si>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</si>
  <si>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</si>
  <si>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</si>
  <si>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</si>
  <si>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</si>
  <si>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</si>
  <si>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</si>
  <si>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</si>
  <si>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</si>
  <si>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</si>
  <si>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</si>
  <si>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</si>
  <si>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</si>
  <si>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</si>
  <si>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</si>
  <si>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</si>
  <si>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</si>
  <si>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</si>
  <si>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</si>
  <si>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</si>
  <si>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</si>
  <si>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</si>
  <si>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</si>
  <si>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</si>
  <si>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</si>
  <si>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</si>
  <si>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</si>
  <si>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</si>
  <si>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</si>
  <si>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</si>
  <si>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</si>
  <si>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</si>
  <si>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</si>
  <si>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</si>
  <si>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</si>
  <si>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</si>
  <si>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</si>
  <si>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</si>
  <si>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</si>
  <si>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</si>
  <si>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</si>
  <si>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</si>
  <si>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</si>
  <si>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</si>
  <si>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</si>
  <si>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</si>
  <si>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</si>
  <si>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</si>
  <si>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</si>
  <si>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</si>
  <si>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</si>
  <si>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</si>
  <si>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</si>
  <si>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</si>
  <si>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</si>
  <si>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</si>
  <si>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</si>
  <si>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</si>
  <si>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</si>
  <si>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</si>
  <si>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</si>
  <si>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</si>
  <si>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</si>
  <si>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</si>
  <si>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</si>
  <si>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</si>
  <si>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</si>
  <si>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</si>
  <si>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</si>
  <si>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</si>
  <si>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</si>
  <si>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</si>
  <si>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</si>
  <si>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</si>
  <si>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</si>
  <si>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</si>
  <si>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</si>
  <si>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</si>
  <si>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</si>
  <si>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</si>
  <si>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</si>
  <si>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</si>
  <si>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</si>
  <si>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</si>
  <si>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</si>
  <si>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</si>
  <si>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</si>
  <si>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</si>
  <si>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</si>
  <si>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</si>
  <si>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</si>
  <si>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</si>
  <si>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</si>
  <si>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</si>
  <si>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</si>
  <si>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</si>
  <si>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</si>
  <si>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</si>
  <si>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</si>
  <si>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</si>
  <si>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</si>
  <si>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</si>
  <si>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</si>
  <si>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</si>
  <si>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</si>
  <si>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</si>
  <si>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</si>
  <si>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</si>
  <si>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</si>
  <si>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</si>
  <si>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</si>
  <si>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</si>
  <si>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</si>
  <si>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</si>
  <si>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</si>
  <si>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</si>
  <si>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</si>
  <si>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</si>
  <si>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</si>
  <si>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</si>
  <si>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</si>
  <si>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</si>
  <si>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</si>
  <si>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</si>
  <si>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</si>
  <si>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</si>
  <si>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</si>
  <si>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</si>
  <si>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</si>
  <si>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</si>
  <si>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</si>
  <si>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</si>
  <si>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</si>
  <si>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</si>
  <si>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</si>
  <si>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</si>
  <si>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</si>
  <si>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</si>
  <si>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</si>
  <si>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</si>
  <si>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</si>
  <si>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</si>
  <si>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</si>
  <si>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</si>
  <si>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</si>
  <si>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</si>
  <si>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</si>
  <si>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</si>
  <si>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</si>
  <si>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</si>
  <si>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</si>
  <si>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</si>
  <si>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</si>
  <si>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</si>
  <si>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</si>
  <si>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</si>
  <si>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</si>
  <si>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</si>
  <si>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</si>
  <si>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</si>
  <si>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</si>
  <si>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</si>
  <si>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</si>
  <si>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</si>
  <si>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</si>
  <si>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</si>
  <si>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</si>
  <si>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</si>
  <si>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</si>
  <si>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</si>
  <si>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</si>
  <si>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</si>
  <si>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</si>
  <si>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</si>
  <si>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</si>
  <si>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</si>
  <si>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</si>
  <si>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</si>
  <si>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</si>
  <si>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</si>
  <si>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</si>
  <si>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</si>
  <si>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</si>
  <si>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</si>
  <si>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</si>
  <si>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</si>
  <si>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</si>
  <si>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</si>
  <si>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</si>
  <si>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</si>
  <si>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</si>
  <si>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</si>
  <si>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</si>
  <si>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</si>
  <si>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</si>
  <si>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</si>
  <si>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</si>
  <si>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</si>
  <si>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</si>
  <si>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</si>
  <si>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</si>
  <si>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</si>
  <si>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</si>
  <si>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</si>
  <si>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</si>
  <si>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</si>
  <si>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</si>
  <si>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</si>
  <si>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</si>
  <si>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</si>
  <si>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</si>
  <si>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</si>
  <si>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</si>
  <si>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</si>
  <si>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</si>
  <si>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</si>
  <si>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</si>
  <si>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</si>
  <si>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</si>
  <si>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</si>
  <si>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</si>
  <si>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</si>
  <si>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</si>
  <si>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</si>
  <si>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</si>
  <si>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</si>
  <si>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</si>
  <si>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</si>
  <si>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</si>
  <si>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</si>
  <si>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</si>
  <si>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</si>
  <si>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</si>
  <si>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</si>
  <si>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</si>
  <si>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</si>
  <si>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</si>
  <si>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</si>
  <si>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</si>
  <si>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</si>
  <si>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</si>
  <si>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</si>
  <si>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</si>
  <si>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</si>
  <si>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</si>
  <si>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</si>
  <si>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</si>
  <si>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</si>
  <si>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</si>
  <si>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</si>
  <si>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</si>
  <si>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</si>
  <si>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</si>
  <si>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</si>
  <si>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</si>
  <si>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</si>
  <si>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</si>
  <si>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</si>
  <si>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</si>
  <si>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</si>
  <si>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</si>
  <si>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</si>
  <si>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</si>
  <si>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</si>
  <si>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</si>
  <si>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</si>
  <si>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</si>
  <si>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</si>
  <si>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</si>
  <si>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</si>
  <si>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</si>
  <si>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</si>
  <si>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</si>
  <si>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</si>
  <si>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</si>
  <si>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</si>
  <si>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</si>
  <si>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</si>
  <si>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</si>
  <si>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</si>
  <si>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</si>
  <si>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</si>
  <si>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</si>
  <si>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</si>
  <si>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</si>
  <si>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</si>
  <si>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</si>
  <si>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</si>
  <si>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</si>
  <si>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</si>
  <si>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</si>
  <si>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</si>
  <si>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</si>
  <si>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</si>
  <si>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</si>
  <si>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</si>
  <si>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</si>
  <si>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</si>
  <si>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</si>
  <si>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</si>
  <si>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</si>
  <si>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</si>
  <si>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</si>
  <si>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</si>
  <si>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</si>
  <si>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</si>
  <si>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</si>
  <si>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</si>
  <si>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</si>
  <si>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</si>
  <si>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</si>
  <si>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</si>
  <si>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</si>
  <si>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</si>
  <si>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</si>
  <si>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</si>
  <si>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</si>
  <si>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</si>
  <si>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</si>
  <si>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</si>
  <si>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</si>
  <si>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</si>
  <si>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</si>
  <si>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</si>
  <si>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</si>
  <si>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</si>
  <si>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</si>
  <si>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</si>
  <si>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</si>
  <si>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</si>
  <si>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</si>
  <si>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</si>
  <si>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</si>
  <si>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</si>
  <si>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</si>
  <si>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</si>
  <si>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</si>
  <si>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</si>
  <si>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</si>
  <si>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</si>
  <si>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</si>
  <si>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</si>
  <si>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</si>
  <si>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</si>
  <si>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</si>
  <si>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</si>
  <si>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</si>
  <si>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</si>
  <si>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</si>
  <si>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</si>
  <si>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</si>
  <si>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</si>
  <si>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</si>
  <si>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</si>
  <si>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</si>
  <si>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</si>
  <si>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</si>
  <si>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</si>
  <si>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</si>
  <si>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</si>
  <si>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</si>
  <si>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</si>
  <si>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</si>
  <si>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</si>
  <si>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</si>
  <si>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</si>
  <si>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</si>
  <si>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</si>
  <si>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</si>
  <si>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</si>
  <si>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</si>
  <si>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</si>
  <si>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</si>
  <si>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</si>
  <si>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</si>
  <si>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</si>
  <si>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</si>
  <si>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</si>
  <si>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</si>
  <si>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</si>
  <si>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</si>
  <si>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</si>
  <si>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</si>
  <si>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</si>
  <si>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</si>
  <si>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</si>
  <si>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</si>
  <si>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</si>
  <si>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</si>
  <si>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</si>
  <si>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</si>
  <si>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</si>
  <si>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</si>
  <si>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</si>
  <si>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</si>
  <si>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</si>
  <si>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</si>
  <si>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</si>
  <si>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</si>
  <si>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</si>
  <si>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</si>
  <si>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</si>
  <si>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</si>
  <si>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</si>
  <si>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</si>
  <si>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</si>
  <si>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</si>
  <si>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</si>
  <si>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</si>
  <si>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</si>
  <si>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</si>
  <si>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</si>
  <si>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</si>
  <si>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</si>
  <si>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</si>
  <si>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</si>
  <si>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</si>
  <si>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</si>
  <si>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</si>
  <si>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</si>
  <si>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</si>
  <si>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</si>
  <si>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</si>
  <si>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</si>
  <si>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</si>
  <si>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</si>
  <si>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</si>
  <si>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</si>
  <si>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</si>
  <si>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</si>
  <si>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</si>
  <si>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</si>
  <si>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</si>
  <si>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</si>
  <si>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</si>
  <si>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</si>
  <si>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</si>
  <si>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</si>
  <si>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</si>
  <si>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</si>
  <si>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</si>
  <si>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</si>
  <si>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</si>
  <si>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</si>
  <si>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</si>
  <si>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</si>
  <si>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</si>
  <si>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</si>
  <si>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</si>
  <si>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</si>
  <si>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</si>
  <si>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</si>
  <si>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</si>
  <si>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</si>
  <si>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</si>
  <si>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</si>
  <si>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</si>
  <si>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</si>
  <si>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</si>
  <si>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</si>
  <si>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</si>
  <si>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</si>
  <si>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</si>
  <si>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</si>
  <si>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</si>
  <si>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</si>
  <si>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</si>
  <si>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</si>
  <si>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</si>
  <si>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</si>
  <si>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</si>
  <si>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</si>
  <si>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</si>
  <si>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</si>
  <si>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</si>
  <si>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</si>
  <si>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</si>
  <si>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</si>
  <si>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</si>
  <si>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</si>
  <si>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</si>
  <si>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</si>
  <si>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</si>
  <si>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</si>
  <si>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</si>
  <si>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</si>
  <si>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</si>
  <si>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</si>
  <si>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</si>
  <si>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</si>
  <si>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</si>
  <si>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</si>
  <si>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</si>
  <si>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</si>
  <si>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</si>
  <si>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</si>
  <si>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</si>
  <si>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</si>
  <si>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</si>
  <si>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</si>
  <si>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</si>
  <si>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</si>
  <si>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</si>
  <si>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</si>
  <si>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</si>
  <si>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</si>
  <si>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</si>
  <si>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</si>
  <si>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</si>
  <si>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</si>
  <si>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</si>
  <si>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</si>
  <si>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</si>
  <si>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</si>
  <si>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</si>
  <si>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</si>
  <si>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</si>
  <si>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</si>
  <si>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</si>
  <si>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</si>
  <si>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</si>
  <si>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</si>
  <si>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</si>
  <si>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</si>
  <si>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</si>
  <si>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</si>
  <si>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</si>
  <si>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</si>
  <si>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</si>
  <si>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</si>
  <si>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</si>
  <si>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</si>
  <si>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</si>
  <si>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</si>
  <si>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</si>
  <si>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</si>
  <si>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</si>
  <si>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</si>
  <si>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</si>
  <si>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</si>
  <si>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</si>
  <si>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</si>
  <si>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</si>
  <si>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</si>
  <si>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</si>
  <si>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</si>
  <si>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</si>
  <si>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</si>
  <si>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</si>
  <si>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</si>
  <si>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</si>
  <si>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</si>
  <si>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</si>
  <si>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</si>
  <si>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</si>
  <si>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</si>
  <si>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</si>
  <si>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</si>
  <si>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</si>
  <si>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</si>
  <si>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</si>
  <si>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</si>
  <si>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</si>
  <si>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</si>
  <si>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</si>
  <si>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</si>
  <si>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</si>
  <si>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</si>
  <si>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</si>
  <si>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</si>
  <si>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</si>
  <si>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</si>
  <si>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</si>
  <si>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</si>
  <si>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</si>
  <si>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</si>
  <si>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</si>
  <si>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</si>
  <si>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</si>
  <si>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</si>
  <si>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</si>
  <si>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</si>
  <si>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</si>
  <si>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</si>
  <si>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</si>
  <si>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</si>
  <si>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</si>
  <si>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</si>
  <si>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</si>
  <si>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</si>
  <si>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</si>
  <si>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</si>
  <si>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</si>
  <si>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</si>
  <si>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</si>
  <si>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</si>
  <si>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</si>
  <si>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</si>
  <si>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</si>
  <si>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</si>
  <si>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</si>
  <si>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</si>
  <si>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</si>
  <si>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</si>
  <si>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</si>
  <si>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</si>
  <si>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</si>
  <si>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</si>
  <si>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</si>
  <si>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</si>
  <si>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</si>
  <si>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</si>
  <si>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</si>
  <si>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</si>
  <si>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</si>
  <si>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</si>
  <si>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</si>
  <si>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</si>
  <si>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</si>
  <si>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</si>
  <si>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</si>
  <si>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</si>
  <si>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</si>
  <si>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</si>
  <si>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</si>
  <si>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</si>
  <si>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</si>
  <si>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</si>
  <si>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</si>
  <si>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</si>
  <si>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</si>
  <si>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</si>
  <si>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</si>
  <si>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</si>
  <si>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</si>
  <si>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</si>
  <si>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</si>
  <si>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</si>
  <si>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</si>
  <si>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</si>
  <si>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</si>
  <si>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</si>
  <si>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</si>
  <si>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</si>
  <si>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</si>
  <si>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</si>
  <si>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</si>
  <si>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</si>
  <si>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</si>
  <si>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</si>
  <si>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</si>
  <si>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</si>
  <si>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</si>
  <si>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</si>
  <si>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</si>
  <si>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</si>
  <si>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</si>
  <si>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</si>
  <si>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</si>
  <si>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</si>
  <si>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</si>
  <si>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</si>
  <si>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</si>
  <si>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</si>
  <si>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</si>
  <si>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</si>
  <si>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</si>
  <si>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</si>
  <si>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</si>
  <si>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</si>
  <si>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</si>
  <si>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</si>
  <si>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</si>
  <si>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</si>
  <si>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</si>
  <si>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</si>
  <si>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</si>
  <si>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</si>
  <si>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</si>
  <si>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</si>
  <si>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</si>
  <si>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</si>
  <si>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</si>
  <si>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</si>
  <si>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</si>
  <si>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</si>
  <si>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</si>
  <si>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</si>
  <si>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</si>
  <si>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</si>
  <si>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</si>
  <si>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</si>
  <si>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</si>
  <si>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</si>
  <si>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</si>
  <si>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</si>
  <si>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</si>
  <si>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</si>
  <si>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</si>
  <si>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</si>
  <si>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</si>
  <si>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</si>
  <si>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</si>
  <si>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</si>
  <si>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</si>
  <si>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</si>
  <si>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</si>
  <si>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</si>
  <si>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</si>
  <si>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</si>
  <si>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</si>
  <si>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</si>
  <si>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</si>
  <si>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</si>
  <si>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</si>
  <si>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</si>
  <si>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</si>
  <si>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</si>
  <si>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</si>
  <si>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</si>
  <si>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</si>
  <si>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</si>
  <si>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</si>
  <si>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</si>
  <si>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</si>
  <si>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</si>
  <si>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</si>
  <si>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</si>
  <si>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</si>
  <si>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</si>
  <si>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</si>
  <si>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</si>
  <si>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</si>
  <si>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</si>
  <si>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</si>
  <si>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</si>
  <si>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</si>
  <si>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</si>
  <si>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</si>
  <si>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</si>
  <si>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</si>
  <si>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</si>
  <si>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</si>
  <si>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</si>
  <si>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</si>
  <si>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</si>
  <si>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</si>
  <si>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</si>
  <si>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</si>
  <si>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</si>
  <si>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</si>
  <si>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</si>
  <si>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</si>
  <si>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</si>
  <si>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</si>
  <si>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</si>
  <si>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</si>
  <si>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</si>
  <si>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</si>
  <si>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</si>
  <si>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</si>
  <si>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</si>
  <si>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</si>
  <si>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</si>
  <si>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</si>
  <si>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</si>
  <si>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</si>
  <si>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</si>
  <si>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</si>
  <si>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</si>
  <si>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</si>
  <si>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</si>
  <si>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</si>
  <si>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</si>
  <si>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</si>
  <si>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</si>
  <si>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</si>
  <si>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</si>
  <si>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</si>
  <si>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</si>
  <si>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</si>
  <si>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</si>
  <si>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</si>
  <si>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</si>
  <si>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</si>
  <si>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</si>
  <si>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</si>
  <si>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</si>
  <si>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</si>
  <si>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</si>
  <si>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</si>
  <si>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</si>
  <si>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</si>
  <si>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</si>
  <si>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</si>
  <si>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</si>
  <si>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</si>
  <si>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</si>
  <si>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</si>
  <si>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</si>
  <si>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</si>
  <si>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</si>
  <si>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</si>
  <si>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</si>
  <si>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</si>
  <si>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</si>
  <si>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</si>
  <si>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</si>
  <si>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</si>
  <si>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</si>
  <si>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</si>
  <si>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</si>
  <si>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</si>
  <si>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</si>
  <si>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</si>
  <si>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</si>
  <si>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</si>
  <si>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</si>
  <si>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</si>
  <si>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</si>
  <si>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</si>
  <si>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</si>
  <si>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</si>
  <si>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</si>
  <si>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</si>
  <si>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</si>
  <si>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</si>
  <si>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</si>
  <si>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</si>
  <si>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</si>
  <si>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</si>
  <si>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</si>
  <si>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</si>
  <si>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</si>
  <si>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</si>
  <si>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</si>
  <si>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</si>
  <si>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</si>
  <si>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</si>
  <si>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</si>
  <si>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</si>
  <si>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</si>
  <si>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</si>
  <si>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</si>
  <si>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</si>
  <si>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</si>
  <si>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</si>
  <si>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</si>
  <si>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</si>
  <si>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</si>
  <si>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</si>
  <si>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</si>
  <si>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</si>
  <si>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</si>
  <si>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</si>
  <si>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</si>
  <si>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</si>
  <si>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</si>
  <si>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</si>
  <si>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</si>
  <si>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</si>
  <si>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</si>
  <si>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</si>
  <si>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</si>
  <si>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</si>
  <si>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</si>
  <si>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</si>
  <si>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</si>
  <si>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</si>
  <si>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</si>
  <si>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</si>
  <si>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</si>
  <si>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</si>
  <si>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</si>
  <si>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</si>
  <si>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</si>
  <si>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</si>
  <si>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</si>
  <si>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</si>
  <si>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</si>
  <si>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</si>
  <si>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</si>
  <si>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</si>
  <si>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</si>
  <si>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</si>
  <si>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</si>
  <si>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</si>
  <si>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</si>
  <si>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</si>
  <si>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</si>
  <si>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</si>
  <si>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</si>
  <si>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</si>
  <si>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</si>
  <si>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</si>
  <si>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</si>
  <si>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</si>
  <si>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</si>
  <si>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</si>
  <si>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</si>
  <si>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</si>
  <si>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</si>
  <si>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</si>
  <si>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</si>
  <si>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</si>
  <si>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</si>
  <si>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</si>
  <si>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</si>
  <si>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</si>
  <si>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</si>
  <si>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</si>
  <si>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</si>
  <si>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</si>
  <si>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</si>
  <si>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</si>
  <si>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</si>
  <si>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</si>
  <si>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</si>
  <si>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</si>
  <si>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</si>
  <si>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</si>
  <si>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</si>
  <si>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</si>
  <si>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</si>
  <si>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</si>
  <si>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</si>
  <si>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</si>
  <si>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</si>
  <si>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</si>
  <si>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</si>
  <si>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</si>
  <si>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</si>
  <si>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</si>
  <si>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</si>
  <si>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</si>
  <si>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</si>
  <si>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</si>
  <si>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</si>
  <si>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</si>
  <si>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</si>
  <si>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</si>
  <si>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</si>
  <si>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</si>
  <si>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</si>
  <si>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</si>
  <si>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</si>
  <si>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</si>
  <si>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</si>
  <si>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</si>
  <si>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</si>
  <si>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</si>
  <si>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</si>
  <si>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</si>
  <si>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</si>
  <si>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</si>
  <si>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</si>
  <si>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</si>
  <si>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</si>
  <si>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</si>
  <si>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</si>
  <si>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</si>
  <si>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</si>
  <si>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</si>
  <si>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</si>
  <si>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</si>
  <si>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</si>
  <si>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</si>
  <si>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</si>
  <si>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</si>
  <si>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</si>
  <si>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</si>
  <si>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</si>
  <si>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</si>
  <si>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</si>
  <si>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</si>
  <si>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</si>
  <si>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</si>
  <si>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</si>
  <si>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</si>
  <si>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</si>
  <si>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</si>
  <si>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</si>
  <si>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</si>
  <si>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</si>
  <si>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</si>
  <si>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</si>
  <si>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</si>
  <si>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</si>
  <si>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</si>
  <si>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</si>
  <si>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</si>
  <si>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</si>
  <si>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</si>
  <si>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</si>
  <si>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</si>
  <si>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</si>
  <si>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</si>
  <si>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</si>
  <si>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</si>
  <si>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</si>
  <si>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</si>
  <si>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</si>
  <si>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</si>
  <si>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</si>
  <si>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</si>
  <si>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</si>
  <si>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</si>
  <si>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</si>
  <si>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</si>
  <si>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</si>
  <si>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</si>
  <si>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</si>
  <si>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</si>
  <si>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</si>
  <si>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</si>
  <si>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</si>
  <si>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</si>
  <si>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</si>
  <si>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</si>
  <si>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</si>
  <si>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</si>
  <si>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</si>
  <si>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</si>
  <si>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</si>
  <si>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</si>
  <si>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</si>
  <si>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</si>
  <si>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</si>
  <si>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</si>
  <si>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</si>
  <si>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</si>
  <si>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</si>
  <si>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</si>
  <si>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</si>
  <si>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</si>
  <si>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</si>
  <si>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</si>
  <si>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</si>
  <si>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</si>
  <si>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</si>
  <si>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</si>
  <si>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</si>
  <si>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</si>
  <si>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</si>
  <si>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</si>
  <si>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</si>
  <si>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</si>
  <si>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</si>
  <si>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</si>
  <si>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</si>
  <si>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</si>
  <si>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</si>
  <si>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</si>
  <si>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</si>
  <si>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</si>
  <si>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</si>
  <si>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</si>
  <si>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</si>
  <si>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</si>
  <si>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</si>
  <si>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</si>
  <si>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</si>
  <si>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</si>
  <si>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</si>
  <si>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</si>
  <si>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</si>
  <si>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</si>
  <si>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</si>
  <si>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</si>
  <si>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</si>
  <si>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</si>
  <si>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</si>
  <si>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</si>
  <si>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</si>
  <si>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</si>
  <si>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</si>
  <si>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</si>
  <si>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</si>
  <si>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</si>
  <si>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</si>
  <si>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</si>
  <si>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</si>
  <si>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</si>
  <si>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</si>
  <si>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</si>
  <si>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</si>
  <si>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</si>
  <si>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</si>
  <si>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</si>
  <si>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</si>
  <si>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</si>
  <si>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</si>
  <si>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</si>
  <si>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</si>
  <si>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</si>
  <si>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</si>
  <si>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</si>
  <si>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</si>
  <si>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</si>
  <si>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</si>
  <si>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</si>
  <si>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</si>
  <si>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</si>
  <si>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</si>
  <si>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</si>
  <si>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</si>
  <si>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</si>
  <si>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</si>
  <si>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</si>
  <si>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</si>
  <si>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</si>
  <si>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</si>
  <si>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</si>
  <si>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</si>
  <si>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</si>
  <si>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</si>
  <si>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</si>
  <si>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</si>
  <si>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</si>
  <si>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</si>
  <si>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</si>
  <si>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</si>
  <si>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</si>
  <si>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</si>
  <si>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</si>
  <si>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</si>
  <si>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</si>
  <si>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</si>
  <si>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</si>
  <si>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</si>
  <si>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</si>
  <si>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</si>
  <si>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</si>
  <si>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</si>
  <si>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</si>
  <si>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</si>
  <si>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</si>
  <si>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</si>
  <si>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</si>
  <si>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</si>
  <si>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</si>
  <si>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</si>
  <si>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</si>
  <si>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</si>
  <si>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</si>
  <si>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</si>
  <si>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</si>
  <si>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</si>
  <si>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</si>
  <si>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</si>
  <si>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</si>
  <si>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</si>
  <si>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</si>
  <si>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</si>
  <si>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</si>
  <si>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</si>
  <si>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</si>
  <si>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</si>
  <si>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</si>
  <si>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</si>
  <si>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</si>
  <si>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</si>
  <si>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</si>
  <si>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</si>
  <si>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</si>
  <si>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</si>
  <si>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</si>
  <si>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</si>
  <si>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</si>
  <si>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</si>
  <si>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</si>
  <si>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</si>
  <si>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</si>
  <si>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</si>
  <si>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</si>
  <si>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</si>
  <si>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</si>
  <si>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</si>
  <si>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</si>
  <si>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</si>
  <si>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</si>
  <si>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</si>
  <si>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</si>
  <si>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</si>
  <si>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</si>
  <si>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</si>
  <si>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</si>
  <si>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</si>
  <si>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</si>
  <si>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</si>
  <si>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</si>
  <si>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</si>
  <si>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</si>
  <si>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</si>
  <si>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</si>
  <si>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</si>
  <si>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</si>
  <si>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</si>
  <si>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</si>
  <si>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</si>
  <si>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</si>
  <si>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</si>
  <si>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</si>
  <si>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</si>
  <si>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</si>
  <si>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</si>
  <si>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</si>
  <si>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</si>
  <si>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</si>
  <si>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</si>
  <si>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</si>
  <si>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</si>
  <si>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</si>
  <si>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</si>
  <si>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</si>
  <si>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</si>
  <si>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</si>
  <si>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</si>
  <si>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</si>
  <si>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</si>
  <si>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</si>
  <si>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</si>
  <si>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</si>
  <si>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</si>
  <si>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</si>
  <si>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</si>
  <si>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</si>
  <si>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</si>
  <si>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</si>
  <si>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</si>
  <si>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</si>
  <si>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</si>
  <si>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</si>
  <si>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</si>
  <si>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</si>
  <si>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</si>
  <si>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</si>
  <si>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</si>
  <si>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</si>
  <si>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</si>
  <si>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</si>
  <si>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</si>
  <si>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</si>
  <si>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</si>
  <si>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</si>
  <si>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</si>
  <si>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</si>
  <si>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</si>
  <si>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</si>
  <si>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</si>
  <si>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</si>
  <si>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</si>
  <si>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</si>
  <si>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</si>
  <si>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</si>
  <si>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</si>
  <si>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</si>
  <si>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</si>
  <si>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</si>
  <si>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</si>
  <si>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</si>
  <si>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</si>
  <si>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</si>
  <si>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</si>
  <si>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</si>
  <si>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</si>
  <si>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</si>
  <si>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</si>
  <si>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</si>
  <si>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</si>
  <si>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</si>
  <si>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</si>
  <si>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</si>
  <si>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</si>
  <si>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</si>
  <si>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</si>
  <si>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</si>
  <si>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</si>
  <si>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</si>
  <si>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</si>
  <si>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</si>
  <si>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</si>
  <si>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</si>
  <si>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</si>
  <si>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</si>
  <si>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</si>
  <si>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</si>
  <si>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</si>
  <si>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</si>
  <si>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</si>
  <si>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</si>
  <si>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</si>
  <si>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</si>
  <si>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</si>
  <si>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</si>
  <si>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</si>
  <si>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</si>
  <si>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</si>
  <si>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</si>
  <si>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</si>
  <si>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</si>
  <si>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</si>
  <si>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</si>
  <si>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</si>
  <si>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</si>
  <si>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</si>
  <si>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</si>
  <si>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</si>
  <si>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</si>
  <si>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</si>
  <si>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</si>
  <si>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</si>
  <si>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</si>
  <si>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</si>
  <si>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</si>
  <si>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</si>
  <si>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</si>
  <si>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</si>
  <si>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</si>
  <si>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</si>
  <si>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</si>
  <si>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</si>
  <si>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</si>
  <si>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</si>
  <si>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</si>
  <si>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</si>
  <si>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</si>
  <si>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</si>
  <si>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</si>
  <si>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</si>
  <si>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</si>
  <si>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</si>
  <si>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</si>
  <si>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</si>
  <si>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</si>
  <si>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</si>
  <si>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</si>
  <si>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</si>
  <si>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</si>
  <si>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</si>
  <si>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</si>
  <si>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</si>
  <si>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</si>
  <si>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</si>
  <si>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</si>
  <si>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</si>
  <si>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</si>
  <si>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</si>
  <si>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</si>
  <si>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</si>
  <si>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</si>
  <si>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</si>
  <si>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</si>
  <si>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</si>
  <si>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</si>
  <si>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</si>
  <si>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</si>
  <si>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</si>
  <si>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</si>
  <si>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</si>
  <si>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</si>
  <si>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</si>
  <si>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</si>
  <si>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</si>
  <si>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</si>
  <si>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</si>
  <si>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</si>
  <si>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</si>
  <si>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</si>
  <si>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</si>
  <si>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</si>
  <si>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</si>
  <si>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</si>
  <si>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</si>
  <si>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</si>
  <si>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</si>
  <si>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</si>
  <si>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</si>
  <si>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</si>
  <si>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</si>
  <si>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</si>
  <si>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</si>
  <si>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</si>
  <si>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</si>
  <si>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</si>
  <si>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</si>
  <si>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</si>
  <si>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</si>
  <si>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</si>
  <si>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</si>
  <si>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</si>
  <si>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</si>
  <si>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</si>
  <si>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</si>
  <si>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</si>
  <si>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</si>
  <si>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</si>
  <si>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</si>
  <si>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</si>
  <si>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</si>
  <si>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</si>
  <si>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</si>
  <si>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</si>
  <si>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</si>
  <si>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</si>
  <si>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</si>
  <si>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</si>
  <si>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</si>
  <si>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</si>
  <si>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</si>
  <si>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</si>
  <si>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</si>
  <si>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</si>
  <si>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</si>
  <si>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</si>
  <si>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</si>
  <si>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</si>
  <si>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</si>
  <si>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</si>
  <si>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</si>
  <si>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</si>
  <si>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</si>
  <si>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</si>
  <si>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</si>
  <si>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</si>
  <si>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</si>
  <si>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</si>
  <si>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</si>
  <si>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</si>
  <si>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</si>
  <si>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</si>
  <si>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</si>
  <si>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</si>
  <si>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</si>
  <si>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</si>
  <si>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</si>
  <si>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</si>
  <si>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</si>
  <si>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</si>
  <si>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</si>
  <si>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</si>
  <si>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</si>
  <si>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</si>
  <si>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</si>
  <si>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</si>
  <si>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</si>
  <si>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</si>
  <si>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</si>
  <si>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</si>
  <si>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</si>
  <si>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</si>
  <si>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</si>
  <si>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</si>
  <si>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</si>
  <si>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</si>
  <si>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</si>
  <si>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</si>
  <si>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</si>
  <si>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</si>
  <si>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</si>
  <si>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</si>
  <si>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</si>
  <si>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</si>
  <si>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</si>
  <si>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</si>
  <si>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</si>
  <si>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</si>
  <si>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</si>
  <si>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</si>
  <si>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</si>
  <si>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</si>
  <si>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</si>
  <si>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</si>
  <si>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</si>
  <si>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</si>
  <si>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</si>
  <si>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</si>
  <si>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</si>
  <si>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</si>
  <si>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</si>
  <si>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</si>
  <si>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</si>
  <si>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</si>
  <si>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</si>
  <si>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</si>
  <si>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</si>
  <si>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</si>
  <si>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</si>
  <si>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</si>
  <si>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</si>
  <si>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</si>
  <si>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</si>
  <si>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</si>
  <si>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</si>
  <si>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</si>
  <si>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</si>
  <si>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</si>
  <si>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</si>
  <si>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</si>
  <si>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</si>
  <si>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</si>
  <si>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</si>
  <si>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</si>
  <si>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</si>
  <si>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</si>
  <si>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</si>
  <si>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</si>
  <si>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</si>
  <si>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</si>
  <si>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</si>
  <si>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</si>
  <si>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</si>
  <si>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</si>
  <si>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</si>
  <si>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</si>
  <si>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</si>
  <si>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</si>
  <si>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</si>
  <si>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</si>
  <si>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</si>
  <si>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</si>
  <si>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</si>
  <si>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</si>
  <si>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</si>
  <si>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</si>
  <si>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</si>
  <si>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</si>
  <si>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</si>
  <si>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</si>
  <si>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</si>
  <si>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</si>
  <si>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</si>
  <si>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</si>
  <si>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</si>
  <si>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</si>
  <si>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</si>
  <si>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</si>
  <si>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</si>
  <si>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</si>
  <si>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</si>
  <si>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</si>
  <si>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</si>
  <si>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</si>
  <si>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</si>
  <si>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</si>
  <si>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</si>
  <si>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</si>
  <si>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</si>
  <si>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</si>
  <si>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</si>
  <si>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</si>
  <si>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</si>
  <si>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</si>
  <si>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</si>
  <si>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</si>
  <si>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</si>
  <si>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</si>
  <si>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</si>
  <si>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</si>
  <si>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</si>
  <si>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</si>
  <si>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</si>
  <si>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</si>
  <si>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</si>
  <si>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</si>
  <si>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</si>
  <si>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</si>
  <si>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</si>
  <si>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</si>
  <si>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</si>
  <si>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</si>
  <si>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</si>
  <si>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</si>
  <si>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</si>
  <si>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</si>
  <si>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</si>
  <si>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</si>
  <si>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</si>
  <si>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</si>
  <si>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</si>
  <si>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</si>
  <si>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</si>
  <si>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</si>
  <si>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</si>
  <si>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</si>
  <si>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</si>
  <si>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</si>
  <si>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</si>
  <si>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</si>
  <si>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</si>
  <si>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</si>
  <si>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</si>
  <si>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</si>
  <si>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</si>
  <si>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</si>
  <si>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</si>
  <si>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</si>
  <si>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</si>
  <si>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</si>
  <si>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</si>
  <si>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</si>
  <si>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</si>
  <si>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</si>
  <si>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</si>
  <si>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</si>
  <si>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</si>
  <si>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</si>
  <si>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</si>
  <si>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</si>
  <si>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</si>
  <si>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</si>
  <si>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</si>
  <si>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</si>
  <si>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</si>
  <si>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</si>
  <si>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</si>
  <si>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</si>
  <si>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</si>
  <si>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</si>
  <si>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</si>
  <si>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</si>
  <si>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</si>
  <si>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</si>
  <si>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</si>
  <si>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</si>
  <si>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</si>
  <si>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</si>
  <si>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</si>
  <si>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</si>
  <si>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</si>
  <si>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</si>
  <si>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</si>
  <si>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</si>
  <si>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</si>
  <si>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</si>
  <si>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</si>
  <si>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</si>
  <si>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</si>
  <si>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</si>
  <si>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</si>
  <si>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</si>
  <si>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</si>
  <si>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</si>
  <si>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</si>
  <si>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</si>
  <si>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</si>
  <si>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</si>
  <si>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</si>
  <si>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</si>
  <si>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</si>
  <si>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</si>
  <si>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</si>
  <si>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</si>
  <si>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</si>
  <si>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</si>
  <si>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</si>
  <si>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</si>
  <si>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</si>
  <si>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</si>
  <si>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</si>
  <si>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</si>
  <si>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</si>
  <si>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</si>
  <si>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</si>
  <si>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</si>
  <si>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</si>
  <si>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</si>
  <si>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</si>
  <si>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</si>
  <si>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</si>
  <si>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</si>
  <si>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</si>
  <si>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</si>
  <si>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</si>
  <si>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</si>
  <si>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</si>
  <si>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</si>
  <si>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</si>
  <si>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</si>
  <si>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</si>
  <si>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</si>
  <si>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</si>
  <si>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</si>
  <si>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</si>
  <si>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</si>
  <si>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</si>
  <si>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</si>
  <si>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</si>
  <si>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</si>
  <si>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</si>
  <si>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</si>
  <si>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</si>
  <si>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</si>
  <si>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</si>
  <si>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</si>
  <si>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</si>
  <si>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</si>
  <si>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</si>
  <si>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</si>
  <si>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</si>
  <si>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</si>
  <si>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</si>
  <si>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</si>
  <si>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</si>
  <si>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</si>
  <si>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</si>
  <si>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</si>
  <si>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</si>
  <si>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</si>
  <si>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</si>
  <si>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</si>
  <si>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</si>
  <si>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</si>
  <si>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</si>
  <si>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</si>
  <si>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</si>
  <si>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</si>
  <si>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</si>
  <si>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</si>
  <si>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</si>
  <si>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</si>
  <si>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</si>
  <si>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</si>
  <si>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</si>
  <si>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</si>
  <si>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</si>
  <si>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</si>
  <si>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</si>
  <si>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</si>
  <si>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</si>
  <si>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</si>
  <si>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</si>
  <si>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</si>
  <si>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</si>
  <si>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</si>
  <si>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</si>
  <si>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</si>
  <si>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</si>
  <si>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</si>
  <si>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</si>
  <si>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</si>
  <si>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</si>
  <si>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</si>
  <si>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</si>
  <si>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</si>
  <si>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</si>
  <si>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</si>
  <si>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</si>
  <si>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</si>
  <si>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</si>
  <si>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</si>
  <si>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</si>
  <si>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</si>
  <si>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</si>
  <si>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</si>
  <si>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</si>
  <si>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</si>
  <si>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</si>
  <si>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</si>
  <si>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</si>
  <si>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</si>
  <si>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</si>
  <si>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</si>
  <si>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</si>
  <si>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</si>
  <si>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</si>
  <si>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</si>
  <si>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</si>
  <si>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</si>
  <si>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</si>
  <si>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</si>
  <si>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</si>
  <si>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</si>
  <si>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</si>
  <si>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</si>
  <si>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</si>
  <si>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</si>
  <si>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</si>
  <si>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</si>
  <si>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</si>
  <si>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</si>
  <si>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</si>
  <si>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</si>
  <si>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</si>
  <si>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</si>
  <si>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</si>
  <si>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</si>
  <si>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</si>
  <si>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</si>
  <si>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</si>
  <si>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</si>
  <si>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</si>
  <si>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</si>
  <si>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</si>
  <si>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</si>
  <si>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</si>
  <si>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</si>
  <si>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</si>
  <si>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</si>
  <si>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</si>
  <si>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</si>
  <si>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</si>
  <si>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</si>
  <si>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</si>
  <si>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</si>
  <si>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</si>
  <si>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</si>
  <si>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</si>
  <si>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</si>
  <si>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</si>
  <si>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</si>
  <si>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</si>
  <si>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</si>
  <si>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</si>
  <si>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</si>
  <si>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</si>
  <si>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</si>
  <si>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</si>
  <si>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</si>
  <si>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</si>
  <si>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</si>
  <si>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</si>
  <si>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</si>
  <si>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</si>
  <si>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</si>
  <si>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</si>
  <si>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</si>
  <si>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</si>
  <si>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</si>
  <si>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</si>
  <si>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</si>
  <si>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</si>
  <si>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</si>
  <si>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</si>
  <si>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</si>
  <si>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</si>
  <si>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</si>
  <si>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</si>
  <si>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</si>
  <si>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</si>
  <si>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</si>
  <si>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</si>
  <si>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</si>
  <si>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</si>
  <si>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</si>
  <si>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</si>
  <si>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</si>
  <si>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</si>
  <si>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</si>
  <si>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</si>
  <si>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</si>
  <si>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</si>
  <si>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</si>
  <si>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</si>
  <si>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</si>
  <si>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</si>
  <si>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</si>
  <si>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</si>
  <si>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</si>
  <si>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</si>
  <si>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</si>
  <si>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</si>
  <si>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</si>
  <si>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</si>
  <si>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</si>
  <si>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</si>
  <si>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</si>
  <si>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</si>
  <si>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</si>
  <si>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</si>
  <si>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</si>
  <si>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</si>
  <si>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</si>
  <si>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</si>
  <si>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</si>
  <si>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</si>
  <si>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</si>
  <si>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</si>
  <si>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</si>
  <si>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</si>
  <si>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</si>
  <si>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</si>
  <si>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</si>
  <si>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</si>
  <si>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</si>
  <si>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</si>
  <si>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</si>
  <si>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</si>
  <si>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</si>
  <si>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</si>
  <si>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</si>
  <si>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</si>
  <si>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</si>
  <si>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</si>
  <si>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</si>
  <si>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</si>
  <si>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</si>
  <si>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</si>
  <si>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</si>
  <si>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</si>
  <si>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</si>
  <si>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</si>
  <si>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</si>
  <si>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</si>
  <si>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</si>
  <si>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</si>
  <si>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</si>
  <si>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</si>
  <si>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</si>
  <si>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</si>
  <si>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</si>
  <si>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</si>
  <si>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</si>
  <si>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</si>
  <si>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</si>
  <si>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</si>
  <si>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</si>
  <si>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</si>
  <si>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</si>
  <si>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</si>
  <si>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</si>
  <si>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</si>
  <si>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</si>
  <si>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</si>
  <si>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</si>
  <si>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</si>
  <si>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</si>
  <si>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</si>
  <si>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</si>
  <si>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</si>
  <si>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</si>
  <si>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</si>
  <si>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</si>
  <si>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</si>
  <si>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</si>
  <si>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</si>
  <si>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</si>
  <si>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</si>
  <si>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</si>
  <si>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</si>
  <si>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</si>
  <si>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</si>
  <si>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</si>
  <si>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</si>
  <si>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</si>
  <si>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</si>
  <si>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</si>
  <si>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</si>
  <si>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</si>
  <si>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</si>
  <si>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</si>
  <si>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</si>
  <si>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</si>
  <si>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</si>
  <si>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</si>
  <si>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</si>
  <si>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</si>
  <si>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</si>
  <si>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</si>
  <si>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</si>
  <si>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</si>
  <si>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</si>
  <si>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</si>
  <si>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</si>
  <si>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</si>
  <si>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</si>
  <si>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</si>
  <si>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</si>
  <si>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</si>
  <si>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</si>
  <si>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</si>
  <si>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</si>
  <si>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</si>
  <si>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</si>
  <si>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</si>
  <si>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</si>
  <si>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</si>
  <si>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</si>
  <si>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</si>
  <si>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</si>
  <si>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</si>
  <si>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</si>
  <si>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</si>
  <si>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</si>
  <si>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</si>
  <si>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</si>
  <si>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</si>
  <si>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</si>
  <si>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</si>
  <si>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</si>
  <si>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</si>
  <si>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</si>
  <si>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</si>
  <si>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</si>
  <si>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</si>
  <si>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</si>
  <si>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</si>
  <si>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</si>
  <si>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</si>
  <si>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</si>
  <si>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</si>
  <si>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</si>
  <si>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</si>
  <si>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</si>
  <si>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</si>
  <si>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</si>
  <si>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</si>
  <si>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</si>
  <si>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</si>
  <si>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</si>
  <si>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</si>
  <si>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</si>
  <si>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</si>
  <si>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</si>
  <si>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</si>
  <si>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</si>
  <si>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</si>
  <si>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</si>
  <si>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</si>
  <si>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</si>
  <si>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</si>
  <si>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</si>
  <si>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</si>
  <si>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</si>
  <si>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</si>
  <si>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</si>
  <si>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</si>
  <si>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</si>
  <si>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</si>
  <si>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</si>
  <si>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</si>
  <si>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</si>
  <si>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</si>
  <si>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</si>
  <si>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</si>
  <si>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</si>
  <si>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</si>
  <si>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</si>
  <si>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</si>
  <si>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</si>
  <si>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</si>
  <si>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</si>
  <si>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</si>
  <si>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</si>
  <si>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</si>
  <si>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</si>
  <si>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</si>
  <si>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</si>
  <si>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</si>
  <si>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</si>
  <si>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</si>
  <si>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</si>
  <si>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</si>
  <si>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</si>
  <si>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</si>
  <si>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</si>
  <si>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</si>
  <si>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</si>
  <si>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</si>
  <si>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</si>
  <si>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</si>
  <si>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</si>
  <si>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</si>
  <si>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</si>
  <si>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</si>
  <si>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</si>
  <si>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</si>
  <si>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</si>
  <si>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</si>
  <si>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</si>
  <si>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</si>
  <si>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</si>
  <si>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</si>
  <si>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</si>
  <si>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</si>
  <si>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</si>
  <si>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</si>
  <si>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</si>
  <si>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</si>
  <si>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</si>
  <si>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</si>
  <si>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</si>
  <si>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</si>
  <si>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</si>
  <si>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</si>
  <si>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</si>
  <si>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</si>
  <si>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</si>
  <si>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</si>
  <si>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</si>
  <si>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</si>
  <si>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</si>
  <si>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</si>
  <si>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</si>
  <si>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</si>
  <si>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</si>
  <si>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</si>
  <si>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</si>
  <si>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</si>
  <si>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</si>
  <si>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</si>
  <si>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</si>
  <si>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</si>
  <si>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</si>
  <si>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</si>
  <si>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</si>
  <si>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</si>
  <si>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</si>
  <si>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</si>
  <si>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</si>
  <si>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</si>
  <si>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</si>
  <si>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</si>
  <si>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</si>
  <si>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</si>
  <si>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</si>
  <si>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</si>
  <si>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</si>
  <si>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</si>
  <si>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</si>
  <si>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</si>
  <si>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</si>
  <si>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</si>
  <si>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</si>
  <si>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</si>
  <si>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</si>
  <si>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</si>
  <si>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</si>
  <si>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</si>
  <si>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</si>
  <si>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</si>
  <si>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</si>
  <si>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</si>
  <si>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</si>
  <si>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</si>
  <si>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</si>
  <si>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</si>
  <si>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</si>
  <si>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</si>
  <si>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</si>
  <si>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</si>
  <si>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</si>
  <si>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</si>
  <si>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</si>
  <si>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</si>
  <si>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</si>
  <si>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</si>
  <si>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</si>
  <si>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</si>
  <si>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</si>
  <si>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</si>
  <si>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</si>
  <si>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</si>
  <si>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</si>
  <si>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</si>
  <si>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</si>
  <si>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</si>
  <si>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</si>
  <si>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</si>
  <si>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</si>
  <si>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</si>
  <si>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</si>
  <si>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</si>
  <si>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</si>
  <si>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</si>
  <si>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</si>
  <si>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</si>
  <si>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</si>
  <si>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</si>
  <si>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</si>
  <si>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</si>
  <si>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</si>
  <si>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</si>
  <si>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</si>
  <si>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</si>
  <si>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</si>
  <si>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</si>
  <si>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</si>
  <si>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</si>
  <si>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</si>
  <si>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</si>
  <si>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</si>
  <si>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</si>
  <si>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</si>
  <si>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</si>
  <si>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</si>
  <si>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</si>
  <si>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</si>
  <si>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</si>
  <si>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</si>
  <si>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</si>
  <si>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</si>
  <si>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</si>
  <si>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</si>
  <si>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</si>
  <si>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</si>
  <si>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</si>
  <si>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</si>
  <si>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</si>
  <si>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</si>
  <si>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</si>
  <si>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</si>
  <si>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</si>
  <si>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</si>
  <si>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</si>
  <si>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</si>
  <si>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</si>
  <si>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</si>
  <si>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</si>
  <si>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</si>
  <si>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</si>
  <si>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</si>
  <si>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</si>
  <si>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</si>
  <si>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</si>
  <si>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</si>
  <si>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</si>
  <si>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</si>
  <si>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</si>
  <si>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</si>
  <si>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</si>
  <si>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</si>
  <si>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</si>
  <si>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</si>
  <si>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</si>
  <si>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</si>
  <si>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</si>
  <si>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</si>
  <si>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</si>
  <si>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</si>
  <si>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</si>
  <si>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</si>
  <si>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</si>
  <si>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</si>
  <si>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</si>
  <si>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</si>
  <si>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</si>
  <si>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</si>
  <si>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</si>
  <si>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</si>
  <si>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</si>
  <si>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</si>
  <si>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</si>
  <si>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</si>
  <si>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</si>
  <si>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</si>
  <si>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</si>
  <si>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</si>
  <si>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</si>
  <si>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</si>
  <si>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</si>
  <si>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</si>
  <si>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</si>
  <si>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</si>
  <si>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</si>
  <si>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</si>
  <si>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</si>
  <si>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</si>
  <si>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</si>
  <si>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</si>
  <si>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</si>
  <si>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</si>
  <si>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</si>
  <si>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</si>
  <si>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</si>
  <si>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</si>
  <si>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</si>
  <si>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</si>
  <si>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</si>
  <si>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</si>
  <si>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</si>
  <si>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</si>
  <si>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</si>
  <si>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</si>
  <si>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</si>
  <si>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</si>
  <si>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</si>
  <si>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</si>
  <si>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</si>
  <si>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</si>
  <si>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</si>
  <si>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</si>
  <si>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</si>
  <si>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</si>
  <si>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</si>
  <si>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</si>
  <si>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</si>
  <si>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</si>
  <si>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</si>
  <si>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</si>
  <si>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</si>
  <si>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</si>
  <si>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</si>
  <si>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</si>
  <si>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</si>
  <si>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</si>
  <si>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</si>
  <si>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</si>
  <si>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</si>
  <si>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</si>
  <si>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</si>
  <si>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</si>
  <si>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</si>
  <si>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</si>
  <si>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</si>
  <si>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</si>
  <si>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</si>
  <si>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</si>
  <si>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</si>
  <si>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</si>
  <si>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</si>
  <si>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</si>
  <si>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</si>
  <si>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</si>
  <si>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</si>
  <si>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</si>
  <si>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</si>
  <si>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</si>
  <si>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</si>
  <si>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</si>
  <si>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</si>
  <si>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</si>
  <si>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</si>
  <si>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</si>
  <si>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</si>
  <si>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</si>
  <si>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</si>
  <si>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</si>
  <si>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</si>
  <si>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</si>
  <si>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</si>
  <si>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</si>
  <si>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</si>
  <si>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</si>
  <si>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</si>
  <si>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</si>
  <si>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</si>
  <si>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</si>
  <si>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</si>
  <si>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</si>
  <si>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</si>
  <si>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</si>
  <si>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</si>
  <si>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</si>
  <si>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</si>
  <si>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</si>
  <si>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</si>
  <si>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</si>
  <si>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</si>
  <si>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</si>
  <si>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</si>
  <si>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</si>
  <si>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</si>
  <si>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</si>
  <si>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</si>
  <si>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</si>
  <si>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</si>
  <si>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</si>
  <si>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</si>
  <si>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</si>
  <si>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</si>
  <si>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</si>
  <si>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</si>
  <si>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</si>
  <si>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</si>
  <si>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</si>
  <si>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</si>
  <si>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</si>
  <si>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</si>
  <si>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</si>
  <si>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</si>
  <si>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</si>
  <si>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</si>
  <si>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</si>
  <si>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</si>
  <si>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</si>
  <si>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</si>
  <si>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</si>
  <si>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</si>
  <si>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</si>
  <si>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</si>
  <si>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</si>
  <si>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</si>
  <si>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</si>
  <si>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</si>
  <si>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</si>
  <si>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</si>
  <si>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</si>
  <si>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</si>
  <si>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</si>
  <si>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</si>
  <si>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</si>
  <si>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</si>
  <si>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</si>
  <si>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</si>
  <si>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</si>
  <si>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</si>
  <si>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</si>
  <si>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</si>
  <si>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</si>
  <si>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</si>
  <si>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</si>
  <si>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</si>
  <si>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</si>
  <si>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</si>
  <si>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</si>
  <si>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</si>
  <si>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</si>
  <si>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</si>
  <si>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</si>
  <si>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</si>
  <si>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</si>
  <si>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</si>
  <si>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</si>
  <si>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</si>
  <si>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</si>
  <si>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</si>
  <si>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</si>
  <si>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</si>
  <si>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</si>
  <si>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</si>
  <si>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</si>
  <si>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</si>
  <si>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</si>
  <si>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</si>
  <si>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</si>
  <si>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</si>
  <si>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</si>
  <si>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</si>
  <si>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</si>
  <si>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</si>
  <si>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</si>
  <si>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</si>
  <si>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</si>
  <si>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</si>
  <si>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</si>
  <si>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</si>
  <si>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</si>
  <si>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</si>
  <si>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</si>
  <si>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</si>
  <si>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</si>
  <si>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</si>
  <si>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</si>
  <si>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</si>
  <si>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</si>
  <si>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</si>
  <si>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</si>
  <si>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</si>
  <si>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</si>
  <si>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</si>
  <si>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</si>
  <si>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</si>
  <si>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</si>
  <si>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</si>
  <si>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</si>
  <si>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</si>
  <si>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</si>
  <si>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</si>
  <si>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</si>
  <si>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</si>
  <si>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</si>
  <si>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</si>
  <si>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</si>
  <si>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</si>
  <si>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</si>
  <si>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</si>
  <si>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</si>
  <si>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</si>
  <si>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</si>
  <si>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</si>
  <si>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</si>
  <si>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</si>
  <si>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</si>
  <si>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</si>
  <si>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</si>
  <si>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</si>
  <si>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</si>
  <si>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</si>
  <si>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</si>
  <si>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</si>
  <si>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</si>
  <si>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</si>
  <si>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</si>
  <si>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</si>
  <si>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</si>
  <si>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</si>
  <si>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</si>
  <si>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</si>
  <si>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</si>
  <si>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</si>
  <si>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</si>
  <si>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</si>
  <si>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</si>
  <si>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</si>
  <si>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</si>
  <si>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</si>
  <si>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</si>
  <si>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</si>
  <si>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</si>
  <si>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</si>
  <si>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</si>
  <si>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</si>
  <si>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</si>
  <si>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</si>
  <si>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</si>
  <si>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</si>
  <si>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</si>
  <si>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</si>
  <si>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</si>
  <si>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</si>
  <si>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</si>
  <si>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</si>
  <si>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</si>
  <si>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</si>
  <si>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</si>
  <si>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</si>
  <si>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</si>
  <si>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</si>
  <si>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</si>
  <si>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</si>
  <si>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</si>
  <si>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</si>
  <si>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</si>
  <si>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</si>
  <si>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</si>
  <si>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</si>
  <si>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</si>
  <si>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</si>
  <si>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</si>
  <si>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</si>
  <si>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</si>
  <si>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</si>
  <si>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</si>
  <si>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</si>
  <si>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</si>
  <si>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</si>
  <si>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</si>
  <si>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</si>
  <si>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</si>
  <si>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</si>
  <si>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</si>
  <si>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</si>
  <si>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</si>
  <si>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</si>
  <si>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</si>
  <si>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</si>
  <si>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</si>
  <si>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</si>
  <si>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</si>
  <si>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</si>
  <si>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</si>
  <si>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</si>
  <si>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</si>
  <si>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</si>
  <si>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</si>
  <si>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</si>
  <si>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</si>
  <si>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</si>
  <si>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</si>
  <si>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</si>
  <si>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</si>
  <si>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</si>
  <si>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</si>
  <si>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</si>
  <si>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</si>
  <si>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</si>
  <si>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</si>
  <si>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</si>
  <si>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</si>
  <si>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</si>
  <si>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</si>
  <si>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</si>
  <si>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</si>
  <si>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</si>
  <si>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</si>
  <si>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</si>
  <si>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</si>
  <si>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</si>
  <si>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</si>
  <si>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</si>
  <si>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</si>
  <si>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</si>
  <si>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</si>
  <si>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</si>
  <si>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</si>
  <si>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</si>
  <si>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</si>
  <si>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</si>
  <si>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</si>
  <si>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</si>
  <si>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</si>
  <si>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</si>
  <si>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</si>
  <si>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</si>
  <si>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</si>
  <si>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</si>
  <si>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</si>
  <si>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</si>
  <si>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</si>
  <si>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</si>
  <si>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</si>
  <si>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</si>
  <si>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</si>
  <si>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</si>
  <si>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</si>
  <si>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</si>
  <si>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</si>
  <si>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</si>
  <si>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</si>
  <si>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</si>
  <si>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</si>
  <si>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</si>
  <si>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</si>
  <si>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</si>
  <si>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</si>
  <si>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</si>
  <si>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</si>
  <si>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</si>
  <si>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</si>
  <si>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</si>
  <si>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</si>
  <si>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</si>
  <si>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</si>
  <si>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</si>
  <si>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</si>
  <si>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</si>
  <si>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</si>
  <si>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</si>
  <si>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</si>
  <si>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</si>
  <si>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</si>
  <si>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</si>
  <si>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</si>
  <si>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</si>
  <si>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</si>
  <si>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</si>
  <si>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</si>
  <si>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</si>
  <si>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</si>
  <si>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</si>
  <si>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</si>
  <si>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</si>
  <si>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</si>
  <si>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</si>
  <si>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</si>
  <si>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</si>
  <si>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</si>
  <si>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</si>
  <si>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</si>
  <si>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</si>
  <si>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</si>
  <si>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</si>
  <si>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</si>
  <si>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</si>
  <si>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</si>
  <si>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</si>
  <si>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</si>
  <si>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</si>
  <si>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</si>
  <si>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</si>
  <si>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</si>
  <si>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</si>
  <si>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</si>
  <si>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</si>
  <si>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</si>
  <si>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</si>
  <si>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</si>
  <si>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</si>
  <si>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</si>
  <si>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</si>
  <si>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</si>
  <si>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</si>
  <si>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</si>
  <si>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</si>
  <si>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</si>
  <si>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</si>
  <si>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</si>
  <si>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</si>
  <si>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</si>
  <si>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</si>
  <si>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</si>
  <si>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</si>
  <si>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</si>
  <si>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</si>
  <si>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</si>
  <si>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</si>
  <si>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</si>
  <si>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</si>
  <si>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</si>
  <si>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</si>
  <si>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</si>
  <si>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</si>
  <si>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</si>
  <si>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</si>
  <si>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</si>
  <si>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</si>
  <si>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</si>
  <si>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</si>
  <si>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</si>
  <si>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</si>
  <si>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</si>
  <si>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</si>
  <si>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</si>
  <si>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</si>
  <si>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</si>
  <si>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</si>
  <si>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</si>
  <si>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</si>
  <si>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</si>
  <si>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</si>
  <si>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</si>
  <si>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</si>
  <si>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</si>
  <si>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</si>
  <si>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</si>
  <si>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</si>
  <si>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</si>
  <si>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</si>
  <si>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</si>
  <si>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</si>
  <si>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</si>
  <si>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</si>
  <si>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</si>
  <si>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</si>
  <si>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</si>
  <si>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</si>
  <si>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</si>
  <si>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</si>
  <si>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</si>
  <si>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</si>
  <si>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</si>
  <si>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</si>
  <si>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</si>
  <si>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</si>
  <si>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</si>
  <si>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</si>
  <si>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</si>
  <si>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</si>
  <si>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</si>
  <si>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</si>
  <si>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</si>
  <si>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</si>
  <si>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</si>
  <si>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</si>
  <si>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</si>
  <si>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</si>
  <si>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</si>
  <si>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</si>
  <si>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</si>
  <si>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</si>
  <si>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</si>
  <si>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</si>
  <si>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</si>
  <si>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</si>
  <si>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</si>
  <si>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</si>
  <si>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</si>
  <si>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</si>
  <si>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</si>
  <si>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</si>
  <si>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</si>
  <si>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</si>
  <si>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</si>
  <si>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</si>
  <si>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</si>
  <si>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</si>
  <si>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</si>
  <si>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</si>
  <si>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</si>
  <si>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</si>
  <si>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</si>
  <si>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</si>
  <si>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</si>
  <si>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</si>
  <si>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</si>
  <si>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</si>
  <si>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</si>
  <si>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</si>
  <si>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</si>
  <si>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</si>
  <si>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</si>
  <si>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</si>
  <si>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</si>
  <si>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</si>
  <si>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</si>
  <si>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</si>
  <si>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</si>
  <si>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</si>
  <si>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</si>
  <si>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</si>
  <si>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</si>
  <si>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</si>
  <si>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</si>
  <si>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</si>
  <si>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</si>
  <si>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</si>
  <si>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</si>
  <si>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</si>
  <si>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</si>
  <si>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</si>
  <si>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</si>
  <si>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</si>
  <si>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</si>
  <si>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</si>
  <si>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</si>
  <si>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</si>
  <si>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</si>
  <si>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</si>
  <si>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</si>
  <si>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</si>
  <si>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</si>
  <si>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</si>
  <si>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</si>
  <si>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</si>
  <si>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</si>
  <si>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</si>
  <si>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</si>
  <si>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</si>
  <si>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</si>
  <si>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</si>
  <si>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</si>
  <si>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</si>
  <si>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</si>
  <si>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</si>
  <si>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</si>
  <si>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</si>
  <si>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</si>
  <si>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</si>
  <si>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</si>
  <si>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</si>
  <si>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</si>
  <si>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</si>
  <si>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</si>
  <si>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</si>
  <si>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</si>
  <si>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</si>
  <si>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</si>
  <si>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</si>
  <si>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</si>
  <si>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</si>
  <si>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</si>
  <si>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</si>
  <si>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</si>
  <si>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</si>
  <si>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</si>
  <si>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</si>
  <si>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</si>
  <si>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</si>
  <si>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</si>
  <si>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</si>
  <si>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</si>
  <si>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</si>
  <si>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</si>
  <si>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</si>
  <si>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</si>
  <si>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</si>
  <si>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</si>
  <si>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</si>
  <si>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</si>
  <si>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</si>
  <si>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</si>
  <si>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</si>
  <si>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</si>
  <si>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</si>
  <si>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</si>
  <si>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</si>
  <si>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</si>
  <si>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</si>
  <si>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</si>
  <si>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</si>
  <si>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</si>
  <si>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</si>
  <si>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</si>
  <si>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</si>
  <si>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</si>
  <si>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</si>
  <si>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</si>
  <si>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</si>
  <si>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</si>
  <si>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</si>
  <si>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</si>
  <si>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</si>
  <si>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</si>
  <si>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</si>
  <si>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</si>
  <si>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</si>
  <si>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</si>
  <si>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</si>
  <si>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</si>
  <si>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</si>
  <si>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</si>
  <si>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</si>
  <si>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</si>
  <si>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</si>
  <si>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</si>
  <si>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</si>
  <si>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</si>
  <si>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</si>
  <si>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</si>
  <si>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</si>
  <si>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</si>
  <si>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</si>
  <si>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</si>
  <si>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</si>
  <si>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</si>
  <si>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</si>
  <si>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</si>
  <si>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</si>
  <si>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</si>
  <si>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</si>
  <si>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</si>
  <si>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</si>
  <si>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</si>
  <si>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</si>
  <si>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</si>
  <si>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</si>
  <si>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</si>
  <si>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</si>
  <si>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</si>
  <si>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</si>
  <si>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</si>
  <si>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</si>
  <si>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</si>
  <si>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</si>
  <si>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</si>
  <si>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</si>
  <si>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</si>
  <si>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</si>
  <si>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</si>
  <si>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</si>
  <si>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</si>
  <si>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</si>
  <si>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</si>
  <si>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</si>
  <si>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</si>
  <si>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</si>
  <si>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</si>
  <si>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</si>
  <si>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</si>
  <si>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</si>
  <si>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</si>
  <si>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</si>
  <si>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</si>
  <si>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</si>
  <si>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</si>
  <si>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</si>
  <si>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</si>
  <si>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</si>
  <si>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</si>
  <si>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</si>
  <si>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</si>
  <si>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</si>
  <si>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</si>
  <si>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</si>
  <si>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</si>
  <si>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</si>
  <si>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</si>
  <si>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</si>
  <si>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</si>
  <si>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</si>
  <si>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</si>
  <si>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</si>
  <si>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</si>
  <si>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</si>
  <si>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</si>
  <si>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</si>
  <si>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</si>
  <si>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</si>
  <si>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</si>
  <si>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</si>
  <si>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</si>
  <si>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</si>
  <si>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</si>
  <si>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</si>
  <si>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</si>
  <si>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</si>
  <si>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</si>
  <si>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</si>
  <si>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</si>
  <si>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</si>
  <si>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</si>
  <si>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</si>
  <si>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</si>
  <si>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</si>
  <si>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</si>
  <si>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</si>
  <si>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</si>
  <si>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</si>
  <si>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</si>
  <si>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</si>
  <si>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</si>
  <si>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</si>
  <si>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</si>
  <si>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</si>
  <si>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</si>
  <si>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</si>
  <si>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</si>
  <si>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</si>
  <si>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</si>
  <si>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</si>
  <si>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</si>
  <si>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</si>
  <si>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</si>
  <si>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</si>
  <si>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</si>
  <si>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</si>
  <si>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</si>
  <si>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</si>
  <si>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</si>
  <si>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</si>
  <si>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</si>
  <si>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</si>
  <si>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</si>
  <si>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</si>
  <si>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</si>
  <si>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</si>
  <si>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</si>
  <si>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</si>
  <si>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</si>
  <si>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</si>
  <si>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</si>
  <si>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</si>
  <si>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</si>
  <si>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</si>
  <si>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</si>
  <si>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</si>
  <si>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</si>
  <si>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</si>
  <si>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</si>
  <si>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</si>
  <si>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</si>
  <si>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</si>
  <si>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</si>
  <si>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</si>
  <si>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</si>
  <si>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</si>
  <si>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</si>
  <si>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</si>
  <si>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</si>
  <si>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</si>
  <si>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</si>
  <si>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</si>
  <si>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</si>
  <si>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</si>
  <si>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</si>
  <si>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</si>
  <si>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</si>
  <si>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</si>
  <si>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</si>
  <si>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</si>
  <si>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</si>
  <si>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</si>
  <si>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</si>
  <si>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</si>
  <si>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</si>
  <si>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</si>
  <si>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</si>
  <si>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</si>
  <si>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</si>
  <si>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</si>
  <si>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</si>
  <si>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</si>
  <si>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</si>
  <si>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</si>
  <si>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</si>
  <si>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</si>
  <si>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</si>
  <si>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</si>
  <si>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</si>
  <si>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</si>
  <si>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</si>
  <si>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</si>
  <si>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</si>
  <si>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</si>
  <si>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</si>
  <si>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</si>
  <si>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</si>
  <si>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</si>
  <si>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</si>
  <si>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</si>
  <si>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</si>
  <si>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</si>
  <si>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</si>
  <si>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</si>
  <si>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</si>
  <si>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</si>
  <si>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</si>
  <si>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</si>
  <si>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</si>
  <si>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</si>
  <si>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</si>
  <si>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</si>
  <si>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</si>
  <si>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</si>
  <si>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</si>
  <si>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</si>
  <si>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</si>
  <si>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</si>
  <si>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</si>
  <si>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</si>
  <si>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</si>
  <si>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</si>
  <si>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</si>
  <si>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</si>
  <si>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</si>
  <si>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</si>
  <si>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</si>
  <si>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</si>
  <si>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</si>
  <si>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</si>
  <si>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</si>
  <si>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</si>
  <si>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</si>
  <si>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</si>
  <si>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</si>
  <si>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</si>
  <si>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</si>
  <si>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</si>
  <si>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</si>
  <si>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</si>
  <si>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</si>
  <si>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</si>
  <si>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</si>
  <si>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</si>
  <si>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</si>
  <si>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</si>
  <si>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</si>
  <si>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</si>
  <si>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</si>
  <si>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</si>
  <si>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</si>
  <si>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</si>
  <si>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</si>
  <si>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</si>
  <si>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</si>
  <si>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</si>
  <si>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</si>
  <si>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</si>
  <si>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</si>
  <si>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</si>
  <si>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</si>
  <si>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</si>
  <si>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</si>
  <si>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</si>
  <si>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</si>
  <si>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</si>
  <si>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</si>
  <si>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</si>
  <si>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</si>
  <si>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</si>
  <si>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</si>
  <si>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</si>
  <si>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</si>
  <si>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</si>
  <si>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</si>
  <si>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</si>
  <si>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</si>
  <si>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</si>
  <si>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</si>
  <si>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</si>
  <si>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</si>
  <si>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</si>
  <si>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</si>
  <si>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</si>
  <si>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</si>
  <si>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</si>
  <si>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</si>
  <si>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</si>
  <si>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</si>
  <si>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</si>
  <si>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</si>
  <si>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</si>
  <si>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</si>
  <si>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</si>
  <si>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</si>
  <si>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</si>
  <si>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</si>
  <si>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</si>
  <si>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</si>
  <si>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</si>
  <si>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</si>
  <si>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</si>
  <si>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</si>
  <si>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</si>
  <si>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</si>
  <si>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</si>
  <si>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</si>
  <si>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</si>
  <si>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</si>
  <si>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</si>
  <si>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</si>
  <si>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</si>
  <si>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</si>
  <si>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</si>
  <si>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</si>
  <si>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</si>
  <si>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</si>
  <si>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</si>
  <si>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</si>
  <si>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</si>
  <si>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</si>
  <si>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</si>
  <si>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</si>
  <si>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</si>
  <si>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</si>
  <si>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</si>
  <si>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</si>
  <si>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</si>
  <si>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</si>
  <si>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</si>
  <si>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</si>
  <si>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</si>
  <si>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</si>
  <si>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</si>
  <si>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</si>
  <si>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</si>
  <si>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</si>
  <si>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</si>
  <si>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</si>
  <si>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</si>
  <si>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</si>
  <si>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</si>
  <si>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</si>
  <si>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</si>
  <si>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</si>
  <si>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</si>
  <si>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</si>
  <si>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</si>
  <si>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</si>
  <si>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</si>
  <si>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</si>
  <si>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</si>
  <si>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</si>
  <si>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</si>
  <si>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</si>
  <si>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</si>
  <si>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</si>
  <si>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</si>
  <si>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</si>
  <si>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</si>
  <si>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</si>
  <si>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</si>
  <si>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</si>
  <si>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</si>
  <si>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</si>
  <si>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</si>
  <si>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</si>
  <si>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</si>
  <si>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</si>
  <si>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</si>
  <si>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</si>
  <si>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</si>
  <si>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</si>
  <si>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</si>
  <si>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</si>
  <si>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</si>
  <si>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</si>
  <si>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</si>
  <si>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</si>
  <si>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</si>
  <si>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</si>
  <si>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</si>
  <si>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</si>
  <si>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</si>
  <si>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</si>
  <si>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</si>
  <si>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</si>
  <si>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</si>
  <si>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</si>
  <si>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</si>
  <si>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</si>
  <si>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</si>
  <si>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</si>
  <si>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</si>
  <si>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</si>
  <si>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</si>
  <si>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</si>
  <si>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</si>
  <si>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</si>
  <si>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</si>
  <si>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</si>
  <si>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</si>
  <si>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</si>
  <si>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</si>
  <si>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</si>
  <si>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</si>
  <si>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</si>
  <si>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</si>
  <si>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</si>
  <si>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</si>
  <si>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</si>
  <si>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</si>
  <si>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</si>
  <si>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</si>
  <si>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</si>
  <si>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</si>
  <si>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</si>
  <si>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</si>
  <si>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</si>
  <si>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</si>
  <si>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</si>
  <si>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</si>
  <si>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</si>
  <si>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</si>
  <si>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</si>
  <si>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</si>
  <si>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</si>
  <si>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</si>
  <si>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</si>
  <si>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</si>
  <si>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</si>
  <si>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</si>
  <si>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</si>
  <si>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</si>
  <si>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</si>
  <si>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</si>
  <si>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</si>
  <si>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</si>
  <si>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</si>
  <si>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</si>
  <si>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</si>
  <si>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</si>
  <si>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</si>
  <si>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</si>
  <si>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</si>
  <si>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</si>
  <si>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</si>
  <si>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</si>
  <si>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</si>
  <si>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</si>
  <si>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</si>
  <si>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</si>
  <si>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</si>
  <si>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</si>
  <si>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</si>
  <si>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</si>
  <si>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</si>
  <si>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</si>
  <si>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</si>
  <si>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</si>
  <si>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</si>
  <si>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</si>
  <si>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</si>
  <si>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</si>
  <si>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</si>
  <si>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</si>
  <si>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</si>
  <si>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</si>
  <si>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</si>
  <si>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</si>
  <si>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</si>
  <si>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</si>
  <si>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</si>
  <si>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</si>
  <si>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</si>
  <si>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</si>
  <si>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</si>
  <si>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</si>
  <si>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</si>
  <si>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</si>
  <si>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</si>
  <si>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</si>
  <si>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</si>
  <si>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</si>
  <si>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</si>
  <si>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</si>
  <si>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</si>
  <si>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</si>
  <si>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</si>
  <si>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</si>
  <si>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</si>
  <si>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</si>
  <si>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</si>
  <si>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</si>
  <si>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</si>
  <si>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</si>
  <si>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</si>
  <si>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</si>
  <si>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</si>
  <si>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</si>
  <si>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</si>
  <si>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</si>
  <si>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</si>
  <si>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</si>
  <si>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</si>
  <si>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</si>
  <si>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</si>
  <si>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</si>
  <si>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</si>
  <si>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</si>
  <si>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</si>
  <si>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</si>
  <si>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</si>
  <si>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</si>
  <si>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</si>
  <si>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</si>
  <si>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</si>
  <si>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</si>
  <si>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</si>
  <si>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</si>
  <si>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</si>
  <si>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</si>
  <si>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</si>
  <si>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</si>
  <si>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</si>
  <si>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</si>
  <si>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</si>
  <si>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</si>
  <si>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</si>
  <si>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</si>
  <si>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</si>
  <si>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</si>
  <si>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</si>
  <si>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</si>
  <si>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</si>
  <si>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</si>
  <si>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</si>
  <si>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</si>
  <si>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</si>
  <si>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</si>
  <si>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</si>
  <si>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</si>
  <si>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</si>
  <si>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</si>
  <si>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</si>
  <si>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</si>
  <si>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</si>
  <si>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</si>
  <si>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</si>
  <si>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</si>
  <si>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</si>
  <si>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</si>
  <si>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</si>
  <si>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</si>
  <si>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</si>
  <si>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</si>
  <si>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</si>
  <si>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</si>
  <si>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</si>
  <si>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</si>
  <si>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</si>
  <si>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</si>
  <si>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</si>
  <si>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</si>
  <si>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</si>
  <si>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</si>
  <si>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</si>
  <si>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</si>
  <si>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</si>
  <si>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</si>
  <si>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</si>
  <si>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</si>
  <si>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</si>
  <si>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</si>
  <si>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</si>
  <si>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</si>
  <si>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</si>
  <si>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</si>
  <si>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</si>
  <si>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</si>
  <si>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</si>
  <si>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</si>
  <si>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</si>
  <si>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</si>
  <si>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</si>
  <si>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</si>
  <si>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</si>
  <si>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</si>
  <si>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</si>
  <si>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</si>
  <si>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</si>
  <si>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</si>
  <si>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</si>
  <si>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</si>
  <si>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</si>
  <si>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</si>
  <si>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</si>
  <si>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</si>
  <si>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</si>
  <si>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</si>
  <si>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</si>
  <si>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</si>
  <si>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</si>
  <si>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</si>
  <si>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</si>
  <si>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</si>
  <si>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</si>
  <si>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</si>
  <si>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</si>
  <si>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</si>
  <si>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</si>
  <si>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</si>
  <si>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</si>
  <si>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</si>
  <si>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</si>
  <si>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</si>
  <si>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</si>
  <si>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</si>
  <si>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</si>
  <si>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</si>
  <si>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</si>
  <si>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</si>
  <si>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</si>
  <si>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</si>
  <si>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</si>
  <si>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</si>
  <si>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</si>
  <si>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</si>
  <si>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</si>
  <si>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</si>
  <si>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</si>
  <si>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</si>
  <si>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</si>
  <si>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</si>
  <si>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</si>
  <si>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</si>
  <si>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</si>
  <si>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</si>
  <si>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</si>
  <si>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</si>
  <si>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</si>
  <si>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</si>
  <si>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</si>
  <si>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</si>
  <si>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</si>
  <si>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</si>
  <si>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</si>
  <si>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</si>
  <si>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</si>
  <si>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</si>
  <si>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</si>
  <si>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</si>
  <si>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</si>
  <si>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</si>
  <si>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</si>
  <si>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</si>
  <si>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</si>
  <si>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</si>
  <si>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</si>
  <si>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</si>
  <si>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</si>
  <si>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</si>
  <si>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</si>
  <si>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</si>
  <si>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</si>
  <si>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</si>
  <si>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</si>
  <si>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</si>
  <si>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</si>
  <si>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</si>
  <si>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</si>
  <si>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</si>
  <si>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</si>
  <si>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</si>
  <si>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</si>
  <si>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</si>
  <si>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</si>
  <si>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</si>
  <si>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</si>
  <si>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</si>
  <si>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</si>
  <si>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</si>
  <si>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</si>
  <si>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</si>
  <si>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</si>
  <si>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</si>
  <si>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</si>
  <si>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</si>
  <si>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</si>
  <si>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</si>
  <si>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</si>
  <si>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</si>
  <si>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</si>
  <si>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</si>
  <si>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</si>
  <si>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</si>
  <si>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</si>
  <si>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</si>
  <si>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</si>
  <si>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</si>
  <si>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</si>
  <si>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</si>
  <si>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</si>
  <si>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</si>
  <si>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</si>
  <si>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</si>
  <si>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</si>
  <si>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</si>
  <si>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</si>
  <si>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</si>
  <si>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</si>
  <si>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</si>
  <si>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</si>
  <si>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</si>
  <si>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</si>
  <si>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</si>
  <si>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</si>
  <si>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</si>
  <si>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</si>
  <si>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</si>
  <si>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</si>
  <si>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</si>
  <si>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</si>
  <si>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</si>
  <si>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</si>
  <si>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</si>
  <si>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</si>
  <si>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</si>
  <si>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</si>
  <si>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</si>
  <si>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</si>
  <si>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</si>
  <si>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</si>
  <si>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</si>
  <si>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</si>
  <si>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</si>
  <si>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</si>
  <si>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</si>
  <si>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</si>
  <si>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</si>
  <si>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</si>
  <si>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</si>
  <si>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</si>
  <si>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</si>
  <si>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</si>
  <si>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</si>
  <si>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</si>
  <si>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</si>
  <si>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</si>
  <si>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</si>
  <si>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</si>
  <si>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</si>
  <si>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</si>
  <si>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</si>
  <si>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</si>
  <si>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</si>
  <si>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</si>
  <si>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</si>
  <si>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</si>
  <si>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</si>
  <si>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</si>
  <si>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</si>
  <si>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</si>
  <si>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</si>
  <si>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</si>
  <si>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</si>
  <si>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</si>
  <si>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</si>
  <si>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</si>
  <si>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</si>
  <si>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</si>
  <si>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</si>
  <si>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</si>
  <si>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</si>
  <si>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</si>
  <si>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</si>
  <si>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</si>
  <si>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</si>
  <si>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</si>
  <si>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</si>
  <si>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</si>
  <si>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</si>
  <si>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</si>
  <si>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</si>
  <si>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</si>
  <si>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</si>
  <si>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</si>
  <si>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</si>
  <si>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</si>
  <si>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</si>
  <si>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</si>
  <si>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</si>
  <si>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</si>
  <si>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</si>
  <si>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</si>
  <si>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</si>
  <si>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</si>
  <si>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</si>
  <si>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</si>
  <si>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</si>
  <si>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</si>
  <si>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</si>
  <si>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</si>
  <si>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</si>
  <si>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</si>
  <si>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</si>
  <si>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</si>
  <si>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</si>
  <si>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</si>
  <si>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</si>
  <si>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</si>
  <si>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</si>
  <si>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</si>
  <si>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</si>
  <si>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</si>
  <si>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</si>
  <si>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</si>
  <si>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</si>
  <si>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</si>
  <si>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</si>
  <si>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</si>
  <si>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</si>
  <si>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</si>
  <si>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</si>
  <si>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</si>
  <si>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</si>
  <si>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</si>
  <si>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</si>
  <si>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</si>
  <si>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</si>
  <si>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</si>
  <si>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</si>
  <si>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</si>
  <si>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</si>
  <si>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</si>
  <si>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</si>
  <si>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</si>
  <si>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</si>
  <si>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</si>
  <si>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</si>
  <si>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</si>
  <si>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</si>
  <si>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</si>
  <si>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</si>
  <si>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</si>
  <si>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</si>
  <si>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</si>
  <si>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</si>
  <si>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</si>
  <si>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</si>
  <si>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</si>
  <si>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</si>
  <si>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</si>
  <si>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</si>
  <si>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</si>
  <si>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</si>
  <si>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</si>
  <si>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</si>
  <si>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</si>
  <si>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</si>
  <si>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</si>
  <si>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</si>
  <si>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</si>
  <si>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</si>
  <si>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</si>
  <si>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</si>
  <si>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</si>
  <si>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</si>
  <si>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</si>
  <si>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</si>
  <si>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</si>
  <si>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</si>
  <si>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</si>
  <si>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</si>
  <si>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</si>
  <si>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</si>
  <si>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</si>
  <si>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</si>
  <si>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</si>
  <si>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</si>
  <si>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</si>
  <si>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</si>
  <si>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</si>
  <si>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</si>
  <si>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</si>
  <si>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</si>
  <si>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</si>
  <si>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</si>
  <si>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</si>
  <si>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</si>
  <si>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</si>
  <si>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</si>
  <si>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</si>
  <si>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</si>
  <si>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</si>
  <si>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</si>
  <si>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</si>
  <si>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</si>
  <si>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</si>
  <si>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</si>
  <si>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</si>
  <si>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</si>
  <si>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</si>
  <si>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</si>
  <si>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</si>
  <si>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</si>
  <si>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</si>
  <si>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</si>
  <si>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</si>
  <si>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</si>
  <si>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</si>
  <si>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</si>
  <si>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</si>
  <si>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</si>
  <si>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</si>
  <si>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</si>
  <si>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</si>
  <si>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</si>
  <si>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</si>
  <si>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</si>
  <si>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</si>
  <si>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</si>
  <si>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</si>
  <si>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</si>
  <si>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</si>
  <si>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</si>
  <si>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</si>
  <si>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</si>
  <si>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</si>
  <si>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</si>
  <si>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</si>
  <si>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</si>
  <si>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</si>
  <si>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</si>
  <si>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</si>
  <si>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</si>
  <si>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</si>
  <si>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</si>
  <si>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</si>
  <si>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</si>
  <si>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</si>
  <si>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</si>
  <si>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</si>
  <si>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</si>
  <si>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</si>
  <si>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</si>
  <si>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</si>
  <si>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</si>
  <si>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</si>
  <si>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</si>
  <si>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</si>
  <si>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</si>
  <si>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</si>
  <si>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</si>
  <si>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</si>
  <si>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</si>
  <si>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</si>
  <si>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</si>
  <si>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</si>
  <si>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</si>
  <si>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</si>
  <si>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</si>
  <si>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</si>
  <si>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</si>
  <si>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</si>
  <si>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</si>
  <si>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</si>
  <si>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</si>
  <si>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</si>
  <si>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</si>
  <si>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</si>
  <si>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</si>
  <si>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</si>
  <si>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</si>
  <si>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</si>
  <si>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</si>
  <si>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</si>
  <si>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</si>
  <si>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</si>
  <si>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</si>
  <si>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</si>
  <si>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</si>
  <si>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</si>
  <si>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</si>
  <si>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</si>
  <si>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</si>
  <si>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</si>
  <si>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</si>
  <si>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</si>
  <si>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</si>
  <si>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</si>
  <si>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</si>
  <si>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</si>
  <si>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</si>
  <si>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</si>
  <si>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</si>
  <si>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</si>
  <si>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</si>
  <si>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</si>
  <si>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</si>
  <si>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</si>
  <si>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</si>
  <si>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</si>
  <si>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</si>
  <si>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</si>
  <si>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</si>
  <si>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</si>
  <si>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</si>
  <si>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</si>
  <si>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</si>
  <si>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</si>
  <si>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</si>
  <si>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</si>
  <si>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</si>
  <si>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</si>
  <si>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</si>
  <si>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</si>
  <si>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</si>
  <si>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</si>
  <si>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</si>
  <si>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</si>
  <si>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</si>
  <si>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</si>
  <si>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</si>
  <si>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</si>
  <si>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</si>
  <si>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</si>
  <si>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</si>
  <si>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</si>
  <si>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</si>
  <si>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</si>
  <si>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</si>
  <si>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</si>
  <si>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</si>
  <si>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</si>
  <si>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</si>
  <si>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</si>
  <si>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</si>
  <si>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</si>
  <si>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</si>
  <si>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</si>
  <si>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</si>
  <si>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</si>
  <si>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</si>
  <si>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</si>
  <si>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</si>
  <si>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</si>
  <si>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</si>
  <si>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</si>
  <si>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</si>
  <si>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</si>
  <si>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</si>
  <si>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</si>
  <si>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</si>
  <si>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</si>
  <si>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</si>
  <si>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</si>
  <si>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</si>
  <si>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</si>
  <si>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</si>
  <si>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</si>
  <si>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</si>
  <si>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</si>
  <si>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</si>
  <si>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</si>
  <si>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</si>
  <si>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</si>
  <si>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</si>
  <si>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</si>
  <si>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</si>
  <si>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</si>
  <si>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</si>
  <si>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</si>
  <si>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</si>
  <si>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</si>
  <si>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</si>
  <si>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</si>
  <si>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</si>
  <si>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</si>
  <si>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</si>
  <si>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</si>
  <si>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</si>
  <si>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</si>
  <si>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</si>
  <si>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</si>
  <si>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</si>
  <si>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</si>
  <si>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</si>
  <si>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</si>
  <si>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</si>
  <si>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</si>
  <si>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</si>
  <si>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</si>
  <si>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</si>
  <si>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</si>
  <si>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</si>
  <si>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</si>
  <si>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</si>
  <si>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</si>
  <si>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</si>
  <si>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</si>
  <si>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</si>
  <si>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</si>
  <si>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</si>
  <si>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</si>
  <si>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</si>
  <si>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</si>
  <si>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</si>
  <si>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</si>
  <si>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</si>
  <si>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</si>
  <si>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</si>
  <si>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</si>
  <si>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</si>
  <si>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</si>
  <si>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</si>
  <si>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</si>
  <si>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</si>
  <si>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</si>
  <si>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</si>
  <si>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</si>
  <si>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</si>
  <si>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</si>
  <si>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</si>
  <si>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</si>
  <si>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</si>
  <si>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</si>
  <si>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</si>
  <si>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</si>
  <si>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</si>
  <si>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</si>
  <si>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</si>
  <si>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</si>
  <si>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</si>
  <si>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</si>
  <si>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</si>
  <si>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</si>
  <si>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</si>
  <si>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</si>
  <si>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</si>
  <si>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</si>
  <si>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</si>
  <si>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</si>
  <si>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</si>
  <si>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</si>
  <si>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</si>
  <si>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</si>
  <si>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</si>
  <si>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</si>
  <si>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</si>
  <si>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</si>
  <si>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</si>
  <si>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</si>
  <si>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</si>
  <si>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</si>
  <si>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</si>
  <si>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</si>
  <si>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</si>
  <si>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</si>
  <si>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</si>
  <si>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</si>
  <si>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</si>
  <si>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</si>
  <si>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</si>
  <si>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</si>
  <si>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</si>
  <si>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</si>
  <si>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</si>
  <si>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</si>
  <si>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</si>
  <si>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</si>
  <si>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</si>
  <si>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</si>
  <si>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</si>
  <si>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</si>
  <si>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</si>
  <si>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</si>
  <si>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</si>
  <si>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</si>
  <si>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</si>
  <si>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</si>
  <si>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</si>
  <si>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</si>
  <si>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</si>
  <si>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</si>
  <si>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</si>
  <si>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</si>
  <si>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</si>
  <si>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</si>
  <si>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</si>
  <si>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</si>
  <si>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</si>
  <si>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</si>
  <si>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</si>
  <si>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</si>
  <si>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</si>
  <si>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</si>
  <si>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</si>
  <si>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</si>
  <si>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</si>
  <si>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</si>
  <si>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</si>
  <si>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</si>
  <si>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</si>
  <si>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</si>
  <si>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</si>
  <si>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</si>
  <si>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</si>
  <si>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</si>
  <si>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</si>
  <si>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</si>
  <si>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</si>
  <si>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</si>
  <si>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</si>
  <si>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</si>
  <si>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</si>
  <si>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</si>
  <si>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</si>
  <si>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</si>
  <si>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</si>
  <si>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</si>
  <si>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</si>
  <si>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</si>
  <si>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</si>
  <si>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</si>
  <si>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</si>
  <si>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</si>
  <si>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</si>
  <si>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</si>
  <si>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</si>
  <si>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</si>
  <si>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</si>
  <si>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</si>
  <si>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</si>
  <si>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</si>
  <si>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</si>
  <si>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</si>
  <si>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</si>
  <si>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</si>
  <si>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</si>
  <si>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</si>
  <si>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</si>
  <si>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</si>
  <si>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</si>
  <si>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</si>
  <si>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</si>
  <si>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</si>
  <si>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</si>
  <si>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</si>
  <si>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</si>
  <si>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</si>
  <si>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</si>
  <si>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</si>
  <si>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</si>
  <si>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</si>
  <si>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</si>
  <si>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</si>
  <si>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</si>
  <si>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</si>
  <si>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</si>
  <si>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</si>
  <si>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</si>
  <si>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</si>
  <si>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</si>
  <si>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</si>
  <si>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</si>
  <si>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</si>
  <si>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</si>
  <si>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</si>
  <si>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</si>
  <si>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</si>
  <si>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</si>
  <si>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</si>
  <si>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</si>
  <si>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</si>
  <si>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</si>
  <si>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</si>
  <si>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</si>
  <si>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</si>
  <si>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</si>
  <si>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</si>
  <si>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</si>
  <si>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</si>
  <si>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</si>
  <si>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</si>
  <si>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</si>
  <si>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</si>
  <si>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</si>
  <si>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</si>
  <si>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</si>
  <si>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</si>
  <si>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</si>
  <si>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</si>
  <si>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</si>
  <si>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</si>
  <si>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</si>
  <si>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</si>
  <si>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</si>
  <si>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</si>
  <si>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</si>
  <si>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</si>
  <si>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</si>
  <si>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</si>
  <si>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</si>
  <si>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</si>
  <si>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</si>
  <si>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</si>
  <si>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</si>
  <si>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</si>
  <si>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</si>
  <si>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</si>
  <si>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</si>
  <si>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</si>
  <si>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</si>
  <si>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</si>
  <si>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</si>
  <si>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</si>
  <si>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</si>
  <si>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</si>
  <si>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</si>
  <si>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</si>
  <si>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</si>
  <si>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</si>
  <si>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</si>
  <si>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</si>
  <si>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</si>
  <si>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</si>
  <si>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</si>
  <si>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</si>
  <si>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</si>
  <si>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</si>
  <si>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</si>
  <si>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</si>
  <si>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</si>
  <si>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</si>
  <si>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</si>
  <si>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</si>
  <si>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</si>
  <si>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</si>
  <si>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</si>
  <si>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</si>
  <si>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</si>
  <si>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</si>
  <si>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</si>
  <si>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</si>
  <si>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</si>
  <si>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</si>
  <si>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</si>
  <si>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</si>
  <si>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</si>
  <si>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</si>
  <si>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</si>
  <si>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</si>
  <si>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</si>
  <si>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</si>
  <si>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</si>
  <si>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</si>
  <si>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</si>
  <si>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</si>
  <si>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</si>
  <si>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</si>
  <si>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</si>
  <si>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</si>
  <si>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</si>
  <si>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</si>
  <si>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</si>
  <si>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</si>
  <si>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</si>
  <si>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</si>
  <si>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</si>
  <si>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</si>
  <si>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</si>
  <si>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</si>
  <si>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</si>
  <si>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</si>
  <si>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</si>
  <si>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</si>
  <si>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</si>
  <si>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</si>
  <si>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</si>
  <si>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</si>
  <si>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</si>
  <si>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</si>
  <si>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</si>
  <si>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</si>
  <si>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</si>
  <si>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</si>
  <si>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</si>
  <si>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</si>
  <si>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</si>
  <si>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</si>
  <si>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</si>
  <si>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</si>
  <si>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</si>
  <si>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</si>
  <si>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</si>
  <si>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</si>
  <si>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</si>
  <si>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</si>
  <si>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</si>
  <si>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</si>
  <si>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</si>
  <si>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</si>
  <si>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</si>
  <si>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</si>
  <si>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</si>
  <si>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</si>
  <si>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</si>
  <si>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</si>
  <si>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</si>
  <si>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</si>
  <si>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</si>
  <si>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</si>
  <si>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</si>
  <si>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</si>
  <si>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</si>
  <si>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</si>
  <si>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</si>
  <si>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</si>
  <si>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</si>
  <si>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</si>
  <si>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</si>
  <si>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</si>
  <si>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</si>
  <si>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</si>
  <si>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</si>
  <si>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</si>
  <si>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</si>
  <si>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</si>
  <si>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</si>
  <si>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</si>
  <si>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</si>
  <si>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</si>
  <si>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</si>
  <si>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</si>
  <si>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</si>
  <si>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</si>
  <si>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</si>
  <si>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</si>
  <si>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</si>
  <si>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</si>
  <si>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</si>
  <si>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</si>
  <si>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</si>
  <si>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</si>
  <si>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</si>
  <si>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</si>
  <si>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</si>
  <si>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</si>
  <si>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</si>
  <si>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</si>
  <si>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</si>
  <si>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</si>
  <si>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</si>
  <si>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</si>
  <si>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</si>
  <si>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</si>
  <si>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</si>
  <si>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</si>
  <si>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</si>
  <si>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</si>
  <si>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</si>
  <si>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</si>
  <si>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</si>
  <si>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</si>
  <si>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</si>
  <si>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</si>
  <si>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</si>
  <si>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</si>
  <si>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</si>
  <si>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</si>
  <si>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</si>
  <si>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</si>
  <si>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</si>
  <si>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</si>
  <si>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</si>
  <si>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</si>
  <si>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</si>
  <si>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</si>
  <si>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</si>
  <si>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</si>
  <si>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</si>
  <si>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</si>
  <si>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</si>
  <si>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</si>
  <si>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</si>
  <si>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</si>
  <si>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</si>
  <si>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</si>
  <si>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</si>
  <si>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</si>
  <si>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</si>
  <si>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</si>
  <si>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</si>
  <si>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</si>
  <si>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</si>
  <si>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</si>
  <si>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</si>
  <si>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</si>
  <si>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</si>
  <si>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</si>
  <si>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</si>
  <si>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</si>
  <si>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</si>
  <si>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</si>
  <si>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</si>
  <si>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</si>
  <si>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</si>
  <si>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</si>
  <si>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</si>
  <si>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</si>
  <si>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</si>
  <si>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</si>
  <si>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</si>
  <si>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</si>
  <si>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</si>
  <si>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</si>
  <si>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</si>
  <si>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</si>
  <si>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</si>
  <si>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</si>
  <si>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</si>
  <si>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</si>
  <si>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</si>
  <si>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</si>
  <si>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</si>
  <si>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</si>
  <si>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</si>
  <si>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</si>
  <si>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</si>
  <si>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</si>
  <si>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</si>
  <si>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</si>
  <si>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</si>
  <si>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</si>
  <si>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</si>
  <si>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</si>
  <si>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</si>
  <si>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</si>
  <si>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</si>
  <si>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</si>
  <si>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</si>
  <si>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</si>
  <si>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</si>
  <si>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</si>
  <si>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</si>
  <si>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</si>
  <si>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</si>
  <si>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</si>
  <si>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</si>
  <si>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</si>
  <si>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</si>
  <si>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</si>
  <si>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</si>
  <si>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</si>
  <si>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</si>
  <si>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</si>
  <si>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</si>
  <si>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</si>
  <si>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</si>
  <si>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</si>
  <si>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</si>
  <si>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</si>
  <si>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</si>
  <si>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</si>
  <si>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</si>
  <si>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</si>
  <si>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</si>
  <si>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</si>
  <si>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</si>
  <si>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</si>
  <si>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</si>
  <si>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</si>
  <si>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</si>
  <si>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</si>
  <si>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</si>
  <si>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</si>
  <si>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</si>
  <si>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</si>
  <si>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</si>
  <si>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</si>
  <si>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</si>
  <si>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</si>
  <si>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</si>
  <si>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</si>
  <si>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</si>
  <si>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</si>
  <si>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</si>
  <si>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</si>
  <si>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</si>
  <si>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</si>
  <si>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</si>
  <si>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</si>
  <si>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</si>
  <si>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</si>
  <si>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</si>
  <si>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</si>
  <si>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</si>
  <si>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</si>
  <si>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</si>
  <si>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</si>
  <si>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</si>
  <si>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</si>
  <si>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</si>
  <si>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</si>
  <si>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</si>
  <si>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</si>
  <si>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</si>
  <si>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</si>
  <si>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</si>
  <si>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</si>
  <si>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</si>
  <si>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</si>
  <si>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</si>
  <si>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</si>
  <si>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</si>
  <si>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</si>
  <si>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</si>
  <si>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</si>
  <si>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</si>
  <si>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</si>
  <si>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</si>
  <si>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</si>
  <si>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</si>
  <si>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</si>
  <si>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</si>
  <si>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</si>
  <si>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</si>
  <si>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</si>
  <si>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</si>
  <si>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</si>
  <si>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</si>
  <si>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</si>
  <si>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</si>
  <si>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</si>
  <si>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</si>
  <si>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</si>
  <si>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</si>
  <si>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</si>
  <si>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</si>
  <si>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</si>
  <si>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</si>
  <si>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</si>
  <si>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</si>
  <si>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</si>
  <si>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</si>
  <si>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</si>
  <si>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</si>
  <si>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</si>
  <si>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</si>
  <si>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</si>
  <si>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</si>
  <si>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</si>
  <si>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</si>
  <si>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</si>
  <si>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</si>
  <si>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</si>
  <si>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</si>
  <si>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</si>
  <si>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</si>
  <si>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</si>
  <si>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</si>
  <si>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</si>
  <si>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</si>
  <si>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</si>
  <si>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</si>
  <si>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</si>
  <si>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</si>
  <si>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</si>
  <si>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</si>
  <si>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</si>
  <si>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</si>
  <si>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</si>
  <si>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</si>
  <si>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</si>
  <si>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</si>
  <si>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</si>
  <si>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</si>
  <si>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</si>
  <si>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</si>
  <si>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</si>
  <si>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</si>
  <si>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</si>
  <si>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</si>
  <si>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</si>
  <si>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</si>
  <si>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</si>
  <si>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</si>
  <si>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</si>
  <si>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</si>
  <si>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</si>
  <si>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</si>
  <si>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</si>
  <si>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</si>
  <si>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</si>
  <si>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</si>
  <si>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</si>
  <si>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</si>
  <si>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</si>
  <si>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</si>
  <si>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</si>
  <si>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</si>
  <si>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</si>
  <si>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</si>
  <si>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</si>
  <si>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</si>
  <si>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</si>
  <si>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</si>
  <si>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</si>
  <si>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</si>
  <si>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</si>
  <si>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</si>
  <si>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</si>
  <si>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</si>
  <si>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</si>
  <si>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</si>
  <si>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</si>
  <si>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</si>
  <si>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</si>
  <si>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</si>
  <si>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</si>
  <si>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</si>
  <si>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</si>
  <si>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</si>
  <si>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</si>
  <si>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</si>
  <si>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</si>
  <si>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</si>
  <si>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</si>
  <si>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</si>
  <si>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</si>
  <si>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</si>
  <si>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</si>
  <si>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</si>
  <si>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</si>
  <si>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</si>
  <si>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</si>
  <si>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</si>
  <si>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</si>
  <si>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</si>
  <si>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</si>
  <si>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</si>
  <si>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</si>
  <si>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</si>
  <si>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</si>
  <si>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</si>
  <si>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</si>
  <si>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</si>
  <si>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</si>
  <si>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</si>
  <si>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</si>
  <si>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</si>
  <si>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</si>
  <si>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</si>
  <si>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</si>
  <si>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</si>
  <si>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</si>
  <si>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</si>
  <si>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</si>
  <si>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</si>
  <si>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</si>
  <si>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</si>
  <si>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</si>
  <si>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</si>
  <si>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</si>
  <si>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</si>
  <si>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</si>
  <si>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</si>
  <si>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</si>
  <si>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</si>
  <si>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</si>
  <si>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</si>
  <si>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</si>
  <si>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</si>
  <si>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</si>
  <si>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</si>
  <si>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</si>
  <si>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</si>
  <si>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</si>
  <si>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</si>
  <si>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</si>
  <si>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</si>
  <si>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</si>
  <si>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</si>
  <si>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</si>
  <si>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</si>
  <si>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</si>
  <si>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</si>
  <si>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</si>
  <si>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</si>
  <si>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</si>
  <si>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</si>
  <si>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</si>
  <si>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</si>
  <si>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</si>
  <si>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</si>
  <si>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</si>
  <si>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</si>
  <si>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</si>
  <si>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</si>
  <si>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</si>
  <si>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</si>
  <si>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</si>
  <si>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</si>
  <si>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</si>
  <si>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</si>
  <si>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</si>
  <si>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</si>
  <si>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</si>
  <si>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</si>
  <si>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</si>
  <si>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</si>
  <si>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</si>
  <si>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</si>
  <si>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</si>
  <si>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</si>
  <si>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</si>
  <si>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</si>
  <si>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</si>
  <si>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</si>
  <si>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</si>
  <si>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</si>
  <si>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</si>
  <si>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</si>
  <si>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</si>
  <si>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</si>
  <si>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</si>
  <si>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</si>
  <si>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</si>
  <si>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</si>
  <si>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</si>
  <si>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</si>
  <si>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</si>
  <si>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</si>
  <si>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</si>
  <si>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</si>
  <si>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</si>
  <si>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</si>
  <si>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</si>
  <si>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</si>
  <si>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</si>
  <si>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</si>
  <si>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</si>
  <si>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</si>
  <si>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</si>
  <si>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</si>
  <si>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</si>
  <si>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</si>
  <si>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</si>
  <si>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</si>
  <si>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</si>
  <si>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</si>
  <si>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</si>
  <si>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</si>
  <si>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</si>
  <si>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</si>
  <si>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</si>
  <si>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</si>
  <si>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</si>
  <si>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</si>
  <si>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</si>
  <si>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</si>
  <si>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</si>
  <si>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</si>
  <si>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</si>
  <si>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</si>
  <si>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</si>
  <si>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</si>
  <si>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</si>
  <si>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</si>
  <si>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</si>
  <si>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</si>
  <si>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</si>
  <si>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</si>
  <si>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</si>
  <si>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</si>
  <si>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</si>
  <si>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</si>
  <si>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</si>
  <si>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</si>
  <si>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</si>
  <si>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</si>
  <si>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</si>
  <si>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</si>
  <si>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</si>
  <si>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</si>
  <si>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</si>
  <si>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</si>
  <si>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</si>
  <si>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</si>
  <si>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</si>
  <si>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</si>
  <si>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</si>
  <si>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</si>
  <si>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</si>
  <si>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</si>
  <si>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</si>
  <si>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</si>
  <si>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</si>
  <si>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</si>
  <si>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</si>
  <si>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</si>
  <si>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</si>
  <si>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</si>
  <si>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</si>
  <si>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</si>
  <si>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</si>
  <si>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</si>
  <si>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</si>
  <si>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</si>
  <si>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</si>
  <si>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</si>
  <si>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</si>
  <si>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</si>
  <si>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</si>
  <si>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</si>
  <si>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</si>
  <si>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</si>
  <si>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</si>
  <si>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</si>
  <si>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</si>
  <si>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</si>
  <si>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</si>
  <si>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</si>
  <si>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</si>
  <si>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</si>
  <si>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</si>
  <si>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</si>
  <si>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</si>
  <si>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</si>
  <si>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</si>
  <si>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</si>
  <si>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</si>
  <si>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</si>
  <si>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</si>
  <si>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</si>
  <si>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</si>
  <si>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</si>
  <si>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</si>
  <si>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</si>
  <si>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</si>
  <si>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</si>
  <si>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</si>
  <si>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</si>
  <si>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</si>
  <si>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</si>
  <si>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</si>
  <si>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</si>
  <si>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</si>
  <si>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</si>
  <si>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</si>
  <si>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</si>
  <si>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</si>
  <si>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</si>
  <si>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</si>
  <si>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</si>
  <si>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</si>
  <si>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</si>
  <si>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</si>
  <si>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</si>
  <si>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</si>
  <si>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</si>
  <si>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</si>
  <si>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</si>
  <si>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</si>
  <si>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</si>
  <si>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</si>
  <si>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</si>
  <si>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</si>
  <si>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</si>
  <si>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</si>
  <si>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</si>
  <si>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</si>
  <si>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</si>
  <si>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</si>
  <si>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</si>
  <si>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</si>
  <si>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</si>
  <si>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</si>
  <si>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</si>
  <si>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</si>
  <si>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</si>
  <si>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</si>
  <si>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</si>
  <si>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</si>
  <si>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</si>
  <si>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</si>
  <si>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</si>
  <si>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</si>
  <si>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</si>
  <si>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</si>
  <si>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</si>
  <si>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</si>
  <si>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</si>
  <si>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</si>
  <si>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</si>
  <si>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</si>
  <si>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</si>
  <si>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</si>
  <si>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</si>
  <si>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</si>
  <si>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</si>
  <si>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</si>
  <si>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</si>
  <si>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</si>
  <si>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</si>
  <si>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</si>
  <si>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</si>
  <si>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</si>
  <si>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</si>
  <si>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</si>
  <si>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</si>
  <si>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</si>
  <si>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</si>
  <si>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</si>
  <si>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</si>
  <si>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</si>
  <si>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</si>
  <si>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</si>
  <si>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</si>
  <si>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</si>
  <si>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</si>
  <si>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</si>
  <si>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</si>
  <si>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</si>
  <si>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</si>
  <si>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</si>
  <si>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</si>
  <si>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</si>
  <si>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</si>
  <si>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</si>
  <si>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</si>
  <si>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</si>
  <si>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</si>
  <si>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</si>
  <si>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</si>
  <si>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</si>
  <si>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</si>
  <si>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</si>
  <si>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</si>
  <si>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</si>
  <si>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</si>
  <si>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</si>
  <si>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</si>
  <si>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</si>
  <si>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</si>
  <si>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</si>
  <si>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</si>
  <si>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</si>
  <si>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</si>
  <si>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</si>
  <si>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</si>
  <si>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</si>
  <si>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</si>
  <si>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</si>
  <si>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</si>
  <si>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</si>
  <si>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</si>
  <si>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</si>
  <si>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</si>
  <si>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</si>
  <si>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</si>
  <si>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</si>
  <si>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</si>
  <si>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</si>
  <si>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</si>
  <si>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</si>
  <si>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</si>
  <si>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</si>
  <si>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</si>
  <si>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</si>
  <si>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</si>
  <si>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</si>
  <si>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</si>
  <si>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</si>
  <si>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</si>
  <si>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</si>
  <si>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</si>
  <si>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</si>
  <si>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</si>
  <si>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</si>
  <si>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</si>
  <si>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</si>
  <si>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</si>
  <si>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</si>
  <si>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</si>
  <si>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</si>
  <si>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</si>
  <si>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</si>
  <si>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</si>
  <si>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</si>
  <si>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</si>
  <si>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</si>
  <si>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</si>
  <si>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</si>
  <si>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</si>
  <si>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</si>
  <si>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</si>
  <si>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</si>
  <si>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</si>
  <si>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</si>
  <si>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</si>
  <si>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</si>
  <si>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</si>
  <si>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</si>
  <si>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</si>
  <si>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</si>
  <si>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</si>
  <si>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</si>
  <si>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</si>
  <si>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</si>
  <si>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</si>
  <si>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</si>
  <si>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</si>
  <si>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</si>
  <si>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</si>
  <si>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</si>
  <si>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</si>
  <si>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</si>
  <si>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</si>
  <si>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</si>
  <si>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</si>
  <si>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</si>
  <si>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</si>
  <si>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</si>
  <si>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</si>
  <si>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</si>
  <si>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</si>
  <si>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</si>
  <si>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</si>
  <si>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</si>
  <si>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</si>
  <si>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</si>
  <si>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</si>
  <si>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</si>
  <si>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</si>
  <si>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</si>
  <si>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</si>
  <si>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</si>
  <si>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</si>
  <si>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</si>
  <si>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</si>
  <si>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</si>
  <si>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</si>
  <si>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</si>
  <si>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</si>
  <si>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</si>
  <si>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</si>
  <si>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</si>
  <si>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</si>
  <si>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</si>
  <si>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</si>
  <si>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</si>
  <si>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</si>
  <si>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</si>
  <si>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</si>
  <si>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</si>
  <si>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</si>
  <si>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</si>
  <si>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</si>
  <si>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</si>
  <si>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</si>
  <si>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</si>
  <si>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</si>
  <si>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</si>
  <si>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</si>
  <si>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</si>
  <si>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</si>
  <si>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</si>
  <si>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</si>
  <si>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</si>
  <si>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</si>
  <si>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</si>
  <si>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</si>
  <si>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</si>
  <si>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</si>
  <si>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</si>
  <si>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</si>
  <si>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</si>
  <si>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</si>
  <si>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</si>
  <si>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</si>
  <si>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</si>
  <si>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</si>
  <si>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</si>
  <si>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</si>
  <si>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</si>
  <si>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</si>
  <si>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</si>
  <si>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</si>
  <si>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</si>
  <si>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</si>
  <si>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</si>
  <si>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</si>
  <si>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</si>
  <si>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</si>
  <si>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</si>
  <si>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</si>
  <si>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</si>
  <si>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</si>
  <si>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</si>
  <si>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</si>
  <si>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</si>
  <si>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</si>
  <si>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</si>
  <si>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</si>
  <si>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</si>
  <si>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</si>
  <si>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</si>
  <si>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</si>
  <si>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</si>
  <si>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</si>
  <si>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</si>
  <si>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</si>
  <si>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</si>
  <si>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</si>
  <si>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</si>
  <si>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</si>
  <si>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</si>
  <si>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</si>
  <si>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</si>
  <si>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</si>
  <si>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</si>
  <si>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</si>
  <si>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</si>
  <si>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</si>
  <si>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</si>
  <si>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</si>
  <si>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</si>
  <si>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</si>
  <si>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</si>
  <si>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</si>
  <si>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</si>
  <si>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</si>
  <si>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</si>
  <si>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</si>
  <si>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</si>
  <si>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</si>
  <si>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</si>
  <si>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</si>
  <si>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</si>
  <si>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</si>
  <si>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</si>
  <si>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</si>
  <si>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</si>
  <si>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</si>
  <si>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</si>
  <si>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</si>
  <si>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</si>
  <si>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</si>
  <si>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</si>
  <si>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</si>
  <si>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</si>
  <si>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</si>
  <si>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</si>
  <si>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</si>
  <si>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</si>
  <si>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</si>
  <si>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</si>
  <si>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</si>
  <si>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</si>
  <si>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</si>
  <si>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</si>
  <si>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</si>
  <si>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</si>
  <si>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</si>
  <si>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</si>
  <si>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</si>
  <si>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</si>
  <si>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</si>
  <si>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</si>
  <si>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</si>
  <si>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</si>
  <si>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</si>
  <si>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</si>
  <si>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</si>
  <si>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</si>
  <si>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</si>
  <si>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</si>
  <si>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</si>
  <si>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</si>
  <si>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</si>
  <si>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</si>
  <si>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</si>
  <si>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</si>
  <si>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</si>
  <si>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</si>
  <si>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</si>
  <si>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</si>
  <si>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</si>
  <si>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</si>
  <si>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</si>
  <si>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</si>
  <si>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</si>
  <si>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</si>
  <si>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</si>
  <si>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</si>
  <si>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</si>
  <si>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</si>
  <si>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</si>
  <si>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</si>
  <si>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</si>
  <si>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</si>
  <si>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</si>
  <si>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</si>
  <si>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</si>
  <si>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</si>
  <si>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</si>
  <si>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</si>
  <si>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</si>
  <si>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</si>
  <si>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</si>
  <si>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</si>
  <si>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</si>
  <si>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</si>
  <si>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</si>
  <si>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</si>
  <si>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</si>
  <si>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</si>
  <si>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</si>
  <si>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</si>
  <si>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</si>
  <si>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</si>
  <si>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</si>
  <si>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</si>
  <si>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</si>
  <si>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</si>
  <si>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</si>
  <si>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</si>
  <si>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</si>
  <si>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</si>
  <si>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</si>
  <si>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</si>
  <si>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</si>
  <si>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</si>
  <si>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</si>
  <si>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</si>
  <si>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</si>
  <si>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</si>
  <si>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</si>
  <si>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</si>
  <si>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</si>
  <si>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</si>
  <si>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</si>
  <si>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</si>
  <si>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</si>
  <si>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</si>
  <si>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</si>
  <si>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</si>
  <si>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</si>
  <si>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</si>
  <si>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</si>
  <si>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</si>
  <si>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</si>
  <si>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</si>
  <si>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</si>
  <si>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</si>
  <si>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</si>
  <si>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</si>
  <si>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</si>
  <si>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</si>
  <si>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</si>
  <si>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</si>
  <si>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</si>
  <si>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</si>
  <si>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</si>
  <si>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</si>
  <si>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</si>
  <si>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</si>
  <si>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</si>
  <si>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</si>
  <si>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</si>
  <si>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</si>
  <si>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</si>
  <si>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</si>
  <si>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</si>
  <si>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</si>
  <si>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</si>
  <si>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</si>
  <si>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</si>
  <si>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</si>
  <si>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</si>
  <si>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</si>
  <si>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</si>
  <si>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</si>
  <si>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</si>
  <si>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</si>
  <si>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</si>
  <si>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</si>
  <si>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</si>
  <si>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</si>
  <si>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</si>
  <si>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</si>
  <si>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</si>
  <si>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</si>
  <si>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</si>
  <si>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</si>
  <si>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</si>
  <si>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</si>
  <si>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</si>
  <si>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</si>
  <si>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</si>
  <si>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</si>
  <si>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</si>
  <si>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</si>
  <si>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</si>
  <si>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</si>
  <si>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</si>
  <si>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</si>
  <si>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</si>
  <si>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</si>
  <si>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</si>
  <si>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</si>
  <si>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</si>
  <si>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</si>
  <si>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</si>
  <si>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</si>
  <si>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</si>
  <si>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</si>
  <si>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</si>
  <si>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</si>
  <si>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</si>
  <si>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</si>
  <si>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</si>
  <si>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</si>
  <si>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</si>
  <si>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</si>
  <si>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</si>
  <si>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</si>
  <si>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</si>
  <si>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</si>
  <si>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</si>
  <si>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</si>
  <si>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</si>
  <si>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</si>
  <si>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</si>
  <si>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</si>
  <si>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</si>
  <si>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</si>
  <si>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</si>
  <si>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</si>
  <si>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</si>
  <si>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</si>
  <si>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</si>
  <si>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</si>
  <si>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</si>
  <si>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</si>
  <si>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</si>
  <si>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</si>
  <si>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</si>
  <si>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</si>
  <si>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</si>
  <si>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</si>
  <si>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</si>
  <si>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</si>
  <si>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</si>
  <si>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</si>
  <si>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</si>
  <si>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</si>
  <si>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</si>
  <si>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</si>
  <si>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</si>
  <si>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</si>
  <si>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</si>
  <si>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</si>
  <si>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</si>
  <si>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</si>
  <si>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</si>
  <si>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</si>
  <si>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</si>
  <si>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</si>
  <si>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</si>
  <si>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</si>
  <si>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</si>
  <si>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</si>
  <si>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</si>
  <si>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</si>
  <si>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</si>
  <si>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</si>
  <si>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</si>
  <si>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</si>
  <si>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</si>
  <si>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</si>
  <si>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</si>
  <si>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</si>
  <si>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</si>
  <si>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</si>
  <si>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</si>
  <si>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</si>
  <si>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</si>
  <si>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</si>
  <si>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</si>
  <si>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</si>
  <si>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</si>
  <si>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</si>
  <si>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</si>
  <si>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</si>
  <si>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</si>
  <si>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</si>
  <si>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</si>
  <si>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</si>
  <si>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</si>
  <si>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</si>
  <si>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</si>
  <si>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</si>
  <si>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</si>
  <si>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</si>
  <si>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</si>
  <si>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</si>
  <si>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</si>
  <si>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</si>
  <si>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</si>
  <si>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</si>
  <si>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</si>
  <si>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</si>
  <si>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</si>
  <si>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</si>
  <si>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</si>
  <si>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</si>
  <si>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</si>
  <si>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</si>
  <si>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</si>
  <si>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</si>
  <si>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</si>
  <si>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</si>
  <si>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</si>
  <si>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</si>
  <si>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</si>
  <si>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</si>
  <si>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</si>
  <si>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</si>
  <si>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</si>
  <si>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</si>
  <si>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</si>
  <si>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</si>
  <si>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</si>
  <si>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</si>
  <si>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</si>
  <si>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</si>
  <si>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</si>
  <si>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</si>
  <si>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</si>
  <si>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</si>
  <si>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</si>
  <si>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</si>
  <si>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</si>
  <si>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</si>
  <si>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</si>
  <si>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</si>
  <si>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</si>
  <si>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</si>
  <si>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</si>
  <si>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</si>
  <si>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</si>
  <si>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</si>
  <si>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</si>
  <si>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</si>
  <si>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</si>
  <si>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</si>
  <si>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</si>
  <si>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</si>
  <si>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</si>
  <si>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</si>
  <si>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</si>
  <si>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</si>
  <si>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</si>
  <si>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</si>
  <si>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</si>
  <si>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</si>
  <si>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</si>
  <si>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</si>
  <si>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</si>
  <si>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</si>
  <si>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</si>
  <si>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</si>
  <si>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</si>
  <si>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</si>
  <si>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</si>
  <si>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</si>
  <si>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</si>
  <si>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</si>
  <si>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</si>
  <si>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</si>
  <si>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</si>
  <si>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</si>
  <si>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</si>
  <si>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</si>
  <si>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</si>
  <si>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</si>
  <si>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</si>
  <si>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</si>
  <si>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</si>
  <si>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</si>
  <si>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</si>
  <si>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</si>
  <si>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</si>
  <si>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</si>
  <si>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</si>
  <si>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</si>
  <si>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</si>
  <si>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</si>
  <si>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</si>
  <si>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</si>
  <si>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</si>
  <si>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</si>
  <si>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</si>
  <si>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</si>
  <si>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</si>
  <si>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</si>
  <si>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</si>
  <si>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</si>
  <si>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</si>
  <si>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</si>
  <si>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</si>
  <si>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</si>
  <si>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</si>
  <si>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</si>
  <si>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</si>
  <si>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</si>
  <si>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</si>
  <si>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</si>
  <si>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</si>
  <si>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</si>
  <si>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</si>
  <si>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</si>
  <si>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</si>
  <si>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</si>
  <si>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</si>
  <si>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</si>
  <si>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</si>
  <si>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</si>
  <si>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</si>
  <si>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</si>
  <si>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</si>
  <si>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</si>
  <si>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</si>
  <si>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</si>
  <si>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</si>
  <si>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</si>
  <si>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</si>
  <si>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</si>
  <si>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</si>
  <si>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</si>
  <si>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</si>
  <si>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</si>
  <si>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</si>
  <si>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</si>
  <si>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</si>
  <si>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</si>
  <si>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</si>
  <si>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</si>
  <si>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</si>
  <si>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</si>
  <si>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</si>
  <si>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</si>
  <si>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</si>
  <si>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</si>
  <si>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</si>
  <si>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</si>
  <si>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</si>
  <si>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</si>
  <si>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</si>
  <si>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</si>
  <si>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</si>
  <si>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</si>
  <si>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</si>
  <si>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</si>
  <si>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</si>
  <si>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</si>
  <si>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</si>
  <si>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</si>
  <si>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</si>
  <si>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</si>
  <si>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</si>
  <si>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</si>
  <si>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</si>
  <si>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</si>
  <si>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</si>
  <si>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</si>
  <si>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</si>
  <si>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</si>
  <si>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</si>
  <si>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</si>
  <si>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</si>
  <si>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</si>
  <si>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</si>
  <si>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</si>
  <si>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</si>
  <si>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</si>
  <si>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</si>
  <si>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</si>
  <si>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</si>
  <si>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</si>
  <si>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</si>
  <si>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</si>
  <si>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</si>
  <si>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</si>
  <si>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</si>
  <si>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</si>
  <si>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</si>
  <si>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</si>
  <si>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</si>
  <si>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</si>
  <si>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</si>
  <si>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</si>
  <si>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</si>
  <si>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</si>
  <si>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</si>
  <si>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</si>
  <si>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</si>
  <si>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</si>
  <si>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</si>
  <si>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</si>
  <si>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</si>
  <si>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</si>
  <si>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</si>
  <si>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</si>
  <si>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</si>
  <si>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</si>
  <si>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</si>
  <si>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</si>
  <si>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</si>
  <si>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</si>
  <si>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</si>
  <si>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</si>
  <si>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</si>
  <si>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</si>
  <si>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</si>
  <si>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</si>
  <si>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</si>
  <si>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</si>
  <si>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</si>
  <si>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</si>
  <si>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</si>
  <si>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</si>
  <si>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</si>
  <si>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</si>
  <si>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</si>
  <si>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</si>
  <si>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</si>
  <si>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</si>
  <si>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</si>
  <si>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</si>
  <si>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</si>
  <si>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</si>
  <si>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</si>
  <si>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</si>
  <si>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</si>
  <si>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</si>
  <si>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</si>
  <si>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</si>
  <si>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</si>
  <si>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</si>
  <si>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</si>
  <si>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</si>
  <si>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</si>
  <si>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</si>
  <si>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</si>
  <si>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</si>
  <si>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</si>
  <si>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</si>
  <si>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</si>
  <si>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</si>
  <si>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</si>
  <si>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</si>
  <si>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</si>
  <si>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</si>
  <si>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</si>
  <si>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</si>
  <si>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</si>
  <si>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</si>
  <si>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</si>
  <si>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</si>
  <si>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</si>
  <si>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</si>
  <si>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</si>
  <si>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</si>
  <si>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</si>
  <si>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</si>
  <si>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</si>
  <si>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</si>
  <si>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</si>
  <si>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</si>
  <si>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</si>
  <si>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</si>
  <si>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</si>
  <si>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</si>
  <si>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</si>
  <si>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</si>
  <si>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</si>
  <si>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</si>
  <si>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</si>
  <si>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</si>
  <si>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</si>
  <si>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</si>
  <si>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</si>
  <si>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</si>
  <si>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</si>
  <si>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</si>
  <si>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</si>
  <si>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</si>
  <si>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</si>
  <si>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</si>
  <si>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</si>
  <si>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</si>
  <si>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</si>
  <si>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</si>
  <si>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</si>
  <si>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</si>
  <si>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</si>
  <si>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</si>
  <si>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</si>
  <si>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</si>
  <si>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</si>
  <si>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</si>
  <si>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</si>
  <si>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</si>
  <si>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</si>
  <si>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</si>
  <si>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</si>
  <si>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</si>
  <si>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</si>
  <si>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</si>
  <si>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</si>
  <si>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</si>
  <si>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</si>
  <si>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</si>
  <si>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</si>
  <si>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</si>
  <si>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</si>
  <si>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</si>
  <si>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</si>
  <si>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</si>
  <si>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</si>
  <si>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</si>
  <si>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</si>
  <si>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</si>
  <si>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</si>
  <si>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</si>
  <si>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</si>
  <si>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</si>
  <si>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</si>
  <si>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</si>
  <si>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</si>
  <si>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</si>
  <si>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</si>
  <si>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</si>
  <si>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</si>
  <si>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</si>
  <si>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</si>
  <si>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</si>
  <si>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</si>
  <si>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</si>
  <si>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</si>
  <si>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</si>
  <si>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</si>
  <si>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</si>
  <si>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</si>
  <si>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</si>
  <si>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</si>
  <si>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</si>
  <si>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</si>
  <si>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</si>
  <si>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</si>
  <si>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</si>
  <si>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</si>
  <si>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</si>
  <si>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</si>
  <si>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</si>
  <si>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</si>
  <si>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</si>
  <si>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</si>
  <si>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</si>
  <si>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</si>
  <si>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</si>
  <si>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</si>
  <si>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</si>
  <si>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</si>
  <si>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</si>
  <si>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</si>
  <si>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</si>
  <si>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</si>
  <si>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</si>
  <si>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</si>
  <si>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</si>
  <si>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</si>
  <si>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</si>
  <si>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</si>
  <si>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</si>
  <si>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</si>
  <si>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</si>
  <si>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</si>
  <si>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</si>
  <si>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</si>
  <si>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</si>
  <si>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</si>
  <si>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</si>
  <si>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</si>
  <si>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</si>
  <si>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</si>
  <si>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</si>
  <si>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</si>
  <si>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</si>
  <si>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</si>
  <si>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</si>
  <si>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</si>
  <si>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</si>
  <si>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</si>
  <si>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</si>
  <si>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</si>
  <si>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</si>
  <si>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</si>
  <si>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</si>
  <si>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</si>
  <si>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</si>
  <si>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</si>
  <si>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</si>
  <si>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</si>
  <si>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</si>
  <si>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</si>
  <si>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</si>
  <si>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</si>
  <si>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</si>
  <si>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</si>
  <si>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</si>
  <si>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</si>
  <si>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</si>
  <si>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</si>
  <si>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</si>
  <si>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</si>
  <si>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</si>
  <si>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</si>
  <si>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</si>
  <si>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</si>
  <si>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</si>
  <si>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</si>
  <si>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</si>
  <si>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</si>
  <si>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</si>
  <si>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</si>
  <si>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</si>
  <si>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</si>
  <si>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</si>
  <si>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</si>
  <si>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</si>
  <si>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</si>
  <si>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</si>
  <si>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</si>
  <si>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</si>
  <si>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</si>
  <si>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</si>
  <si>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</si>
  <si>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</si>
  <si>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</si>
  <si>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</si>
  <si>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</si>
  <si>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</si>
  <si>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</si>
  <si>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</si>
  <si>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</si>
  <si>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</si>
  <si>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</si>
  <si>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</si>
  <si>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</si>
  <si>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</si>
  <si>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</si>
  <si>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</si>
  <si>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</si>
  <si>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</si>
  <si>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</si>
  <si>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</si>
  <si>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</si>
  <si>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</si>
  <si>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</si>
  <si>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</si>
  <si>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</si>
  <si>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</si>
  <si>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</si>
  <si>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</si>
  <si>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</si>
  <si>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</si>
  <si>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</si>
  <si>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</si>
  <si>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</si>
  <si>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</si>
  <si>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</si>
  <si>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</si>
  <si>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</si>
  <si>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</si>
  <si>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</si>
  <si>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</si>
  <si>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</si>
  <si>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</si>
  <si>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</si>
  <si>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</si>
  <si>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</si>
  <si>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</si>
  <si>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</si>
  <si>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</si>
  <si>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</si>
  <si>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</si>
  <si>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</si>
  <si>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</si>
  <si>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</si>
  <si>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</si>
  <si>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</si>
  <si>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</si>
  <si>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</si>
  <si>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</si>
  <si>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</si>
  <si>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</si>
  <si>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</si>
  <si>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</si>
  <si>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</si>
  <si>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</si>
  <si>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</si>
  <si>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</si>
  <si>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</si>
  <si>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</si>
  <si>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</si>
  <si>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</si>
  <si>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</si>
  <si>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</si>
  <si>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</si>
  <si>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</si>
  <si>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</si>
  <si>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</si>
  <si>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</si>
  <si>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</si>
  <si>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</si>
  <si>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</si>
  <si>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</si>
  <si>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</si>
  <si>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</si>
  <si>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</si>
  <si>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</si>
  <si>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</si>
  <si>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</si>
  <si>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</si>
  <si>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</si>
  <si>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</si>
  <si>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</si>
  <si>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</si>
  <si>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</si>
  <si>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</si>
  <si>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</si>
  <si>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</si>
  <si>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</si>
  <si>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</si>
  <si>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</si>
  <si>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</si>
  <si>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</si>
  <si>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</si>
  <si>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</si>
  <si>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</si>
  <si>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</si>
  <si>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</si>
  <si>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</si>
  <si>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</si>
  <si>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</si>
  <si>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</si>
  <si>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</si>
  <si>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</si>
  <si>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</si>
  <si>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</si>
  <si>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</si>
  <si>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</si>
  <si>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</si>
  <si>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</si>
  <si>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</si>
  <si>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</si>
  <si>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</si>
  <si>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</si>
  <si>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</si>
  <si>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</si>
  <si>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</si>
  <si>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</si>
  <si>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</si>
  <si>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</si>
  <si>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</si>
  <si>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</si>
  <si>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</si>
  <si>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</si>
  <si>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</si>
  <si>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</si>
  <si>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</si>
  <si>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</si>
  <si>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</si>
  <si>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</si>
  <si>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</si>
  <si>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</si>
  <si>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</si>
  <si>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</si>
  <si>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</si>
  <si>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</si>
  <si>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</si>
  <si>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</si>
  <si>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</si>
  <si>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</si>
  <si>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</si>
  <si>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</si>
  <si>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</si>
  <si>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</si>
  <si>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</si>
  <si>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</si>
  <si>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</si>
  <si>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</si>
  <si>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</si>
  <si>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</si>
  <si>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</si>
  <si>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</si>
  <si>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</si>
  <si>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</si>
  <si>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</si>
  <si>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</si>
  <si>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</si>
  <si>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</si>
  <si>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</si>
  <si>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</si>
  <si>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</si>
  <si>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</si>
  <si>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</si>
  <si>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</si>
  <si>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</si>
  <si>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</si>
  <si>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</si>
  <si>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</si>
  <si>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</si>
  <si>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</si>
  <si>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</si>
  <si>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</si>
  <si>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</si>
  <si>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</si>
  <si>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</si>
  <si>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</si>
  <si>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</si>
  <si>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</si>
  <si>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</si>
  <si>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</si>
  <si>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</si>
  <si>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</si>
  <si>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</si>
  <si>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</si>
  <si>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</si>
  <si>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</si>
  <si>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</si>
  <si>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</si>
  <si>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</si>
  <si>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</si>
  <si>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</si>
  <si>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</si>
  <si>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</si>
  <si>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</si>
  <si>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</si>
  <si>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</si>
  <si>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</si>
  <si>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</si>
  <si>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</si>
  <si>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</si>
  <si>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</si>
  <si>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</si>
  <si>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</si>
  <si>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</si>
  <si>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</si>
  <si>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</si>
  <si>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</si>
  <si>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</si>
  <si>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</si>
  <si>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</si>
  <si>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</si>
  <si>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</si>
  <si>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</si>
  <si>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</si>
  <si>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</si>
  <si>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</si>
  <si>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</si>
  <si>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</si>
  <si>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</si>
  <si>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</si>
  <si>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</si>
  <si>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</si>
  <si>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</si>
  <si>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</si>
  <si>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</si>
  <si>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</si>
  <si>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</si>
  <si>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</si>
  <si>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</si>
  <si>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</si>
  <si>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</si>
  <si>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</si>
  <si>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</si>
  <si>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</si>
  <si>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</si>
  <si>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</si>
  <si>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</si>
  <si>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</si>
  <si>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</si>
  <si>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</si>
  <si>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</si>
  <si>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</si>
  <si>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</si>
  <si>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</si>
  <si>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</si>
  <si>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</si>
  <si>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</si>
  <si>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</si>
  <si>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</si>
  <si>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</si>
  <si>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</si>
  <si>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</si>
  <si>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</si>
  <si>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</si>
  <si>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</si>
  <si>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</si>
  <si>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</si>
  <si>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</si>
  <si>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</si>
  <si>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</si>
  <si>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</si>
  <si>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</si>
  <si>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</si>
  <si>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</si>
  <si>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</si>
  <si>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</si>
  <si>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</si>
  <si>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</si>
  <si>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</si>
  <si>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</si>
  <si>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</si>
  <si>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</si>
  <si>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</si>
  <si>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</si>
  <si>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</si>
  <si>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</si>
  <si>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</si>
  <si>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</si>
  <si>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</si>
  <si>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</si>
  <si>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</si>
  <si>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</si>
  <si>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</si>
  <si>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</si>
  <si>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</si>
  <si>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</si>
  <si>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</si>
  <si>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</si>
  <si>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</si>
  <si>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</si>
  <si>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</si>
  <si>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</si>
  <si>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</si>
  <si>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</si>
  <si>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</si>
  <si>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</si>
  <si>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</si>
  <si>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</si>
  <si>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</si>
  <si>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</si>
  <si>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</si>
  <si>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</si>
  <si>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</si>
  <si>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</si>
  <si>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</si>
  <si>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</si>
  <si>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</si>
  <si>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</si>
  <si>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</si>
  <si>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</si>
  <si>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</si>
  <si>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</si>
  <si>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</si>
  <si>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</si>
  <si>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</si>
  <si>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</si>
  <si>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</si>
  <si>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</si>
  <si>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</si>
  <si>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</si>
  <si>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</si>
  <si>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</si>
  <si>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</si>
  <si>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</si>
  <si>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</si>
  <si>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</si>
  <si>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</si>
  <si>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</si>
  <si>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</si>
  <si>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</si>
  <si>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</si>
  <si>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</si>
  <si>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</si>
  <si>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</si>
  <si>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</si>
  <si>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</si>
  <si>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</si>
  <si>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</si>
  <si>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</si>
  <si>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</si>
  <si>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</si>
  <si>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</si>
  <si>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</si>
  <si>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</si>
  <si>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</si>
  <si>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</si>
  <si>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</si>
  <si>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</si>
  <si>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</si>
  <si>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</si>
  <si>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</si>
  <si>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</si>
  <si>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</si>
  <si>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</si>
  <si>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</si>
  <si>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</si>
  <si>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</si>
  <si>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</si>
  <si>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</si>
  <si>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</si>
  <si>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</si>
  <si>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</si>
  <si>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</si>
  <si>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</si>
  <si>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</si>
  <si>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</si>
  <si>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</si>
  <si>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</si>
  <si>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</si>
  <si>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</si>
  <si>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</si>
  <si>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</si>
  <si>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</si>
  <si>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</si>
  <si>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</si>
  <si>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</si>
  <si>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</si>
  <si>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</si>
  <si>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</si>
  <si>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</si>
  <si>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</si>
  <si>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</si>
  <si>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</si>
  <si>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</si>
  <si>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</si>
  <si>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</si>
  <si>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</si>
  <si>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</si>
  <si>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</si>
  <si>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</si>
  <si>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</si>
  <si>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</si>
  <si>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</si>
  <si>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</si>
  <si>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</si>
  <si>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</si>
  <si>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</si>
  <si>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</si>
  <si>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</si>
  <si>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</si>
  <si>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</si>
  <si>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</si>
  <si>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</si>
  <si>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</si>
  <si>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</si>
  <si>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</si>
  <si>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</si>
  <si>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</si>
  <si>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</si>
  <si>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</si>
  <si>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</si>
  <si>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</si>
  <si>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</si>
  <si>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</si>
  <si>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</si>
  <si>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</si>
  <si>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</si>
  <si>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</si>
  <si>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</si>
  <si>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</si>
  <si>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</si>
  <si>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</si>
  <si>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</si>
  <si>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</si>
  <si>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</si>
  <si>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</si>
  <si>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</si>
  <si>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</si>
  <si>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</si>
  <si>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</si>
  <si>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</si>
  <si>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</si>
  <si>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</si>
  <si>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</si>
  <si>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</si>
  <si>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</si>
  <si>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</si>
  <si>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</si>
  <si>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</si>
  <si>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</si>
  <si>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</si>
  <si>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</si>
  <si>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</si>
  <si>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</si>
  <si>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</si>
  <si>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</si>
  <si>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</si>
  <si>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</si>
  <si>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</si>
  <si>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</si>
  <si>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</si>
  <si>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</si>
  <si>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</si>
  <si>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</si>
  <si>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</si>
  <si>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</si>
  <si>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</si>
  <si>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</si>
  <si>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</si>
  <si>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</si>
  <si>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</si>
  <si>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</si>
  <si>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</si>
  <si>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</si>
  <si>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</si>
  <si>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</si>
  <si>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</si>
  <si>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</si>
  <si>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</si>
  <si>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</si>
  <si>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</si>
  <si>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</si>
  <si>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</si>
  <si>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</si>
  <si>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</si>
  <si>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</si>
  <si>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</si>
  <si>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</si>
  <si>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</si>
  <si>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</si>
  <si>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</si>
  <si>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</si>
  <si>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</si>
  <si>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</si>
  <si>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</si>
  <si>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</si>
  <si>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</si>
  <si>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</si>
  <si>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</si>
  <si>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</si>
  <si>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</si>
  <si>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</si>
  <si>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</si>
  <si>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</si>
  <si>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</si>
  <si>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</si>
  <si>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</si>
  <si>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</si>
  <si>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</si>
  <si>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</si>
  <si>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</si>
  <si>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</si>
  <si>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</si>
  <si>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</si>
  <si>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</si>
  <si>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</si>
  <si>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</si>
  <si>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</si>
  <si>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</si>
  <si>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</si>
  <si>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</si>
  <si>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</si>
  <si>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</si>
  <si>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</si>
  <si>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</si>
  <si>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</si>
  <si>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</si>
  <si>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</si>
  <si>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</si>
  <si>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</si>
  <si>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</si>
  <si>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</si>
  <si>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</si>
  <si>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</si>
  <si>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</si>
  <si>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</si>
  <si>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</si>
  <si>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</si>
  <si>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</si>
  <si>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</si>
  <si>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</si>
  <si>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</si>
  <si>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</si>
  <si>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</si>
  <si>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</si>
  <si>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</si>
  <si>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</si>
  <si>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</si>
  <si>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</si>
  <si>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</si>
  <si>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</si>
  <si>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</si>
  <si>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</si>
  <si>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</si>
  <si>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</si>
  <si>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</si>
  <si>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</si>
  <si>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</si>
  <si>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</si>
  <si>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</si>
  <si>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</si>
  <si>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</si>
  <si>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</si>
  <si>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</si>
  <si>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</si>
  <si>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</si>
  <si>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</si>
  <si>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</si>
  <si>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</si>
  <si>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</si>
  <si>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</si>
  <si>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</si>
  <si>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</si>
  <si>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</si>
  <si>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</si>
  <si>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</si>
  <si>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</si>
  <si>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</si>
  <si>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</si>
  <si>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</si>
  <si>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</si>
  <si>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</si>
  <si>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</si>
  <si>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</si>
  <si>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</si>
  <si>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</si>
  <si>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</si>
  <si>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</si>
  <si>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</si>
  <si>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</si>
  <si>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</si>
  <si>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</si>
  <si>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</si>
  <si>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</si>
  <si>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</si>
  <si>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</si>
  <si>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</si>
  <si>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</si>
  <si>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</si>
  <si>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</si>
  <si>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</si>
  <si>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</si>
  <si>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</si>
  <si>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</si>
  <si>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</si>
  <si>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</si>
  <si>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</si>
  <si>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</si>
  <si>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</si>
  <si>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</si>
  <si>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</si>
  <si>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</si>
  <si>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</si>
  <si>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</si>
  <si>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</si>
  <si>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</si>
  <si>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</si>
  <si>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</si>
  <si>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</si>
  <si>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</si>
  <si>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</si>
  <si>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</si>
  <si>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</si>
  <si>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</si>
  <si>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</si>
  <si>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</si>
  <si>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</si>
  <si>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</si>
  <si>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</si>
  <si>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</si>
  <si>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</si>
  <si>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</si>
  <si>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</si>
  <si>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</si>
  <si>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</si>
  <si>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</si>
  <si>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</si>
  <si>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</si>
  <si>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</si>
  <si>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</si>
  <si>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</si>
  <si>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</si>
  <si>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</si>
  <si>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</si>
  <si>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</si>
  <si>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</si>
  <si>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</si>
  <si>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</si>
  <si>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</si>
  <si>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</si>
  <si>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</si>
  <si>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</si>
  <si>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</si>
  <si>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</si>
  <si>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</si>
  <si>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</si>
  <si>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</si>
  <si>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</si>
  <si>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</si>
  <si>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</si>
  <si>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</si>
  <si>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</si>
  <si>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</si>
  <si>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</si>
  <si>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</si>
  <si>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</si>
  <si>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</si>
  <si>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</si>
  <si>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</si>
  <si>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</si>
  <si>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</si>
  <si>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</si>
  <si>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</si>
  <si>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</si>
  <si>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</si>
  <si>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</si>
  <si>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</si>
  <si>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</si>
  <si>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</si>
  <si>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</si>
  <si>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</si>
  <si>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</si>
  <si>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</si>
  <si>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</si>
  <si>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</si>
  <si>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</si>
  <si>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</si>
  <si>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</si>
  <si>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</si>
  <si>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</si>
  <si>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</si>
  <si>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</si>
  <si>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</si>
  <si>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</si>
  <si>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</si>
  <si>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</si>
  <si>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</si>
  <si>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</si>
  <si>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</si>
  <si>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</si>
  <si>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</si>
  <si>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</si>
  <si>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</si>
  <si>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</si>
  <si>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</si>
  <si>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</si>
  <si>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</si>
  <si>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</si>
  <si>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</si>
  <si>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</si>
  <si>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</si>
  <si>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</si>
  <si>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</si>
  <si>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</si>
  <si>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</si>
  <si>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</si>
  <si>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</si>
  <si>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</si>
  <si>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</si>
  <si>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</si>
  <si>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</si>
  <si>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</si>
  <si>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</si>
  <si>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</si>
  <si>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</si>
  <si>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</si>
  <si>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</si>
  <si>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</si>
  <si>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</si>
  <si>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</si>
  <si>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</si>
  <si>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</si>
  <si>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</si>
  <si>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</si>
  <si>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</si>
  <si>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</si>
  <si>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</si>
  <si>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</si>
  <si>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</si>
  <si>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</si>
  <si>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</si>
  <si>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</si>
  <si>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</si>
  <si>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</si>
  <si>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</si>
  <si>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</si>
  <si>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</si>
  <si>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</si>
  <si>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</si>
  <si>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</si>
  <si>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</si>
  <si>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</si>
  <si>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</si>
  <si>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</si>
  <si>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</si>
  <si>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</si>
  <si>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</si>
  <si>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</si>
  <si>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</si>
  <si>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</si>
  <si>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</si>
  <si>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</si>
  <si>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</si>
  <si>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</si>
  <si>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</si>
  <si>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</si>
  <si>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</si>
  <si>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</si>
  <si>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</si>
  <si>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</si>
  <si>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</si>
  <si>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</si>
  <si>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</si>
  <si>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</si>
  <si>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</si>
  <si>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</si>
  <si>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</si>
  <si>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</si>
  <si>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</si>
  <si>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</si>
  <si>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</si>
  <si>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</si>
  <si>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</si>
  <si>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</si>
  <si>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</si>
  <si>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</si>
  <si>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</si>
  <si>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</si>
  <si>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</si>
  <si>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</si>
  <si>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</si>
  <si>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</si>
  <si>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</si>
  <si>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</si>
  <si>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</si>
  <si>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</si>
  <si>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</si>
  <si>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</si>
  <si>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</si>
  <si>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</si>
  <si>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</si>
  <si>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</si>
  <si>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</si>
  <si>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</si>
  <si>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</si>
  <si>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</si>
  <si>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</si>
  <si>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</si>
  <si>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</si>
  <si>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</si>
  <si>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</si>
  <si>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</si>
  <si>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</si>
  <si>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</si>
  <si>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</si>
  <si>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</si>
  <si>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</si>
  <si>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</si>
  <si>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</si>
  <si>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</si>
  <si>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</si>
  <si>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</si>
  <si>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</si>
  <si>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</si>
  <si>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</si>
  <si>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</si>
  <si>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</si>
  <si>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</si>
  <si>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</si>
  <si>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</si>
  <si>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</si>
  <si>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</si>
  <si>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</si>
  <si>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</si>
  <si>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</si>
  <si>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</si>
  <si>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</si>
  <si>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</si>
  <si>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</si>
  <si>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</si>
  <si>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</si>
  <si>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</si>
  <si>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</si>
  <si>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</si>
  <si>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</si>
  <si>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</si>
  <si>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</si>
  <si>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</si>
  <si>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</si>
  <si>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</si>
  <si>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</si>
  <si>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</si>
  <si>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</si>
  <si>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</si>
  <si>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</si>
  <si>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</si>
  <si>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</si>
  <si>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</si>
  <si>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</si>
  <si>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</si>
  <si>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</si>
  <si>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</si>
  <si>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</si>
  <si>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</si>
  <si>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</si>
  <si>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</si>
  <si>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</si>
  <si>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</si>
  <si>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</si>
  <si>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</si>
  <si>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</si>
  <si>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</si>
  <si>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</si>
  <si>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</si>
  <si>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</si>
  <si>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</si>
  <si>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</si>
  <si>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</si>
  <si>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</si>
  <si>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</si>
  <si>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</si>
  <si>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</si>
  <si>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</si>
  <si>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</si>
  <si>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</si>
  <si>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</si>
  <si>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</si>
  <si>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</si>
  <si>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</si>
  <si>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</si>
  <si>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</si>
  <si>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</si>
  <si>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</si>
  <si>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</si>
  <si>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</si>
  <si>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</si>
  <si>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</si>
  <si>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</si>
  <si>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</si>
  <si>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</si>
  <si>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</si>
  <si>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</si>
  <si>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</si>
  <si>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</si>
  <si>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</si>
  <si>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</si>
  <si>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</si>
  <si>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</si>
  <si>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</si>
  <si>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</si>
  <si>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</si>
  <si>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</si>
  <si>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</si>
  <si>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</si>
  <si>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</si>
  <si>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</si>
  <si>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</si>
  <si>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</si>
  <si>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</si>
  <si>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</si>
  <si>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</si>
  <si>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</si>
  <si>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</si>
  <si>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</si>
  <si>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</si>
  <si>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</si>
  <si>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</si>
  <si>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</si>
  <si>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</si>
  <si>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</si>
  <si>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</si>
  <si>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</si>
  <si>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</si>
  <si>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</si>
  <si>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</si>
  <si>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</si>
  <si>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</si>
  <si>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</si>
  <si>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</si>
  <si>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</si>
  <si>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</si>
  <si>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</si>
  <si>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</si>
  <si>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</si>
  <si>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</si>
  <si>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</si>
  <si>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</si>
  <si>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</si>
  <si>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</si>
  <si>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</si>
  <si>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</si>
  <si>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</si>
  <si>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</si>
  <si>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</si>
  <si>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</si>
  <si>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</si>
  <si>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</si>
  <si>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</si>
  <si>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</si>
  <si>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</si>
  <si>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</si>
  <si>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</si>
  <si>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</si>
  <si>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</si>
  <si>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</si>
  <si>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</si>
  <si>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</si>
  <si>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</si>
  <si>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</si>
  <si>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</si>
  <si>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</si>
  <si>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</si>
  <si>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</si>
  <si>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</si>
  <si>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</si>
  <si>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</si>
  <si>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</si>
  <si>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</si>
  <si>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</si>
  <si>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</si>
  <si>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</si>
  <si>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</si>
  <si>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</si>
  <si>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</si>
  <si>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</si>
  <si>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</si>
  <si>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</si>
  <si>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</si>
  <si>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</si>
  <si>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</si>
  <si>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</si>
  <si>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</si>
  <si>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</si>
  <si>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</si>
  <si>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</si>
  <si>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</si>
  <si>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</si>
  <si>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</si>
  <si>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</si>
  <si>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</si>
  <si>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</si>
  <si>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</si>
  <si>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</si>
  <si>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</si>
  <si>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</si>
  <si>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</si>
  <si>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</si>
  <si>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</si>
  <si>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</si>
  <si>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</si>
  <si>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</si>
  <si>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</si>
  <si>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</si>
  <si>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</si>
  <si>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</si>
  <si>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</si>
  <si>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</si>
  <si>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</si>
  <si>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</si>
  <si>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</si>
  <si>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</si>
  <si>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</si>
  <si>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</si>
  <si>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</si>
  <si>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</si>
  <si>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</si>
  <si>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</si>
  <si>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</si>
  <si>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</si>
  <si>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</si>
  <si>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</si>
  <si>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</si>
  <si>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</si>
  <si>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</si>
  <si>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</si>
  <si>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</si>
  <si>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</si>
  <si>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</si>
  <si>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</si>
  <si>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</si>
  <si>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</si>
  <si>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</si>
  <si>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</si>
  <si>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</si>
  <si>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</si>
  <si>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</si>
  <si>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</si>
  <si>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</si>
  <si>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</si>
  <si>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</si>
  <si>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</si>
  <si>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</si>
  <si>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</si>
  <si>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</si>
  <si>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</si>
  <si>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</si>
  <si>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</si>
  <si>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</si>
  <si>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</si>
  <si>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</si>
  <si>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</si>
  <si>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</si>
  <si>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</si>
  <si>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</si>
  <si>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</si>
  <si>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</si>
  <si>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</si>
  <si>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</si>
  <si>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</si>
  <si>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</si>
  <si>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</si>
  <si>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</si>
  <si>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</si>
  <si>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</si>
  <si>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</si>
  <si>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</si>
  <si>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</si>
  <si>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</si>
  <si>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</si>
  <si>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</si>
  <si>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</si>
  <si>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</si>
  <si>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</si>
  <si>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</si>
  <si>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</si>
  <si>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</si>
  <si>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</si>
  <si>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</si>
  <si>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</si>
  <si>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</si>
  <si>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</si>
  <si>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</si>
  <si>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</si>
  <si>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</si>
  <si>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</si>
  <si>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</si>
  <si>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</si>
  <si>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</si>
  <si>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</si>
  <si>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</si>
  <si>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</si>
  <si>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</si>
  <si>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</si>
  <si>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</si>
  <si>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</si>
  <si>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</si>
  <si>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</si>
  <si>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</si>
  <si>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</si>
  <si>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</si>
  <si>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</si>
  <si>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</si>
  <si>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</si>
  <si>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</si>
  <si>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</si>
  <si>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</si>
  <si>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</si>
  <si>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</si>
  <si>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</si>
  <si>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</si>
  <si>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</si>
  <si>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</si>
  <si>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</si>
  <si>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</si>
  <si>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</si>
  <si>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</si>
  <si>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</si>
  <si>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</si>
  <si>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</si>
  <si>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</si>
  <si>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</si>
  <si>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</si>
  <si>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</si>
  <si>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</si>
  <si>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</si>
  <si>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</si>
  <si>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</si>
  <si>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</si>
  <si>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</si>
  <si>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</si>
  <si>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</si>
  <si>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</si>
  <si>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</si>
  <si>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</si>
  <si>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</si>
  <si>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</si>
  <si>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</si>
  <si>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</si>
  <si>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</si>
  <si>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</si>
  <si>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</si>
  <si>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</si>
  <si>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</si>
  <si>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</si>
  <si>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</si>
  <si>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</si>
  <si>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</si>
  <si>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</si>
  <si>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</si>
  <si>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</si>
  <si>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</si>
  <si>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</si>
  <si>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</si>
  <si>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</si>
  <si>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</si>
  <si>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</si>
  <si>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</si>
  <si>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</si>
  <si>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</si>
  <si>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</si>
  <si>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</si>
  <si>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</si>
  <si>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</si>
  <si>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</si>
  <si>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</si>
  <si>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</si>
  <si>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</si>
  <si>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</si>
  <si>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</si>
  <si>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</si>
  <si>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</si>
  <si>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</si>
  <si>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</si>
  <si>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</si>
  <si>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</si>
  <si>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</si>
  <si>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</si>
  <si>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</si>
  <si>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</si>
  <si>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</si>
  <si>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</si>
  <si>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</si>
  <si>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</si>
  <si>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</si>
  <si>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</si>
  <si>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</si>
  <si>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</si>
  <si>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</si>
  <si>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</si>
  <si>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</si>
  <si>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</si>
  <si>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</si>
  <si>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</si>
  <si>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</si>
  <si>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</si>
  <si>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</si>
  <si>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</si>
  <si>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</si>
  <si>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</si>
  <si>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</si>
  <si>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</si>
  <si>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</si>
  <si>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</si>
  <si>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</si>
  <si>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</si>
  <si>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</si>
  <si>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</si>
  <si>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</si>
  <si>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</si>
  <si>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</si>
  <si>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</si>
  <si>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</si>
  <si>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</si>
  <si>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</si>
  <si>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</si>
  <si>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</si>
  <si>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</si>
  <si>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</si>
  <si>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</si>
  <si>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</si>
  <si>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</si>
  <si>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</si>
  <si>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</si>
  <si>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</si>
  <si>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</si>
  <si>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</si>
  <si>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</si>
  <si>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</si>
  <si>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</si>
  <si>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</si>
  <si>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</si>
  <si>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</si>
  <si>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</si>
  <si>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</si>
  <si>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</si>
  <si>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</si>
  <si>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</si>
  <si>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</si>
  <si>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</si>
  <si>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</si>
  <si>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</si>
  <si>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</si>
  <si>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</si>
  <si>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</si>
  <si>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</si>
  <si>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</si>
  <si>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</si>
  <si>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</si>
  <si>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</si>
  <si>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</si>
  <si>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</si>
  <si>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</si>
  <si>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</si>
  <si>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</si>
  <si>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</si>
  <si>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</si>
  <si>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</si>
  <si>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</si>
  <si>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</si>
  <si>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</si>
  <si>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</si>
  <si>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</si>
  <si>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</si>
  <si>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</si>
  <si>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</si>
  <si>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</si>
  <si>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</si>
  <si>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</si>
  <si>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</si>
  <si>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</si>
  <si>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</si>
  <si>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</si>
  <si>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</si>
  <si>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</si>
  <si>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</si>
  <si>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</si>
  <si>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</si>
  <si>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</si>
  <si>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</si>
  <si>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</si>
  <si>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</si>
  <si>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</si>
  <si>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</si>
  <si>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</si>
  <si>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</si>
  <si>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</si>
  <si>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</si>
  <si>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</si>
  <si>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</si>
  <si>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</si>
  <si>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</si>
  <si>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</si>
  <si>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</si>
  <si>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</si>
  <si>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</si>
  <si>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</si>
  <si>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</si>
  <si>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</si>
  <si>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</si>
  <si>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</si>
  <si>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</si>
  <si>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</si>
  <si>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</si>
  <si>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</si>
  <si>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</si>
  <si>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</si>
  <si>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</si>
  <si>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</si>
  <si>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</si>
  <si>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</si>
  <si>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</si>
  <si>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</si>
  <si>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</si>
  <si>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</si>
  <si>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</si>
  <si>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</si>
  <si>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</si>
  <si>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</si>
  <si>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</si>
  <si>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</si>
  <si>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</si>
  <si>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</si>
  <si>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</si>
  <si>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</si>
  <si>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</si>
  <si>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</si>
  <si>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</si>
  <si>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</si>
  <si>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</si>
  <si>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</si>
  <si>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</si>
  <si>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</si>
  <si>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</si>
  <si>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</si>
  <si>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</si>
  <si>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</si>
  <si>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</si>
  <si>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</si>
  <si>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</si>
  <si>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</si>
  <si>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</si>
  <si>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</si>
  <si>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</si>
  <si>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</si>
  <si>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</si>
  <si>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</si>
  <si>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</si>
  <si>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</si>
  <si>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</si>
  <si>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</si>
  <si>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</si>
  <si>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</si>
  <si>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</si>
  <si>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</si>
  <si>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</si>
  <si>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</si>
  <si>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</si>
  <si>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</si>
  <si>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</si>
  <si>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</si>
  <si>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</si>
  <si>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</si>
  <si>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</si>
  <si>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</si>
  <si>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</si>
  <si>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</si>
  <si>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</si>
  <si>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</si>
  <si>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</si>
  <si>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</si>
  <si>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</si>
  <si>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</si>
  <si>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</si>
  <si>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</si>
  <si>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</si>
  <si>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</si>
  <si>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</si>
  <si>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</si>
  <si>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</si>
  <si>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</si>
  <si>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</si>
  <si>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</si>
  <si>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</si>
  <si>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</si>
  <si>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</si>
  <si>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</si>
  <si>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</si>
  <si>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</si>
  <si>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</si>
  <si>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</si>
  <si>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</si>
  <si>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</si>
  <si>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</si>
  <si>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</si>
  <si>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</si>
  <si>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</si>
  <si>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</si>
  <si>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</si>
  <si>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</si>
  <si>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</si>
  <si>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</si>
  <si>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</si>
  <si>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</si>
  <si>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</si>
  <si>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</si>
  <si>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</si>
  <si>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</si>
  <si>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</si>
  <si>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</si>
  <si>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</si>
  <si>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</si>
  <si>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</si>
  <si>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</si>
  <si>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</si>
  <si>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</si>
  <si>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</si>
  <si>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</si>
  <si>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</si>
  <si>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</si>
  <si>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</si>
  <si>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</si>
  <si>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</si>
  <si>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</si>
  <si>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</si>
  <si>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</si>
  <si>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</si>
  <si>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</si>
  <si>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</si>
  <si>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</si>
  <si>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</si>
  <si>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</si>
  <si>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</si>
  <si>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</si>
  <si>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</si>
  <si>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</si>
  <si>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</si>
  <si>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</si>
  <si>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</si>
  <si>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</si>
  <si>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</si>
  <si>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</si>
  <si>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</si>
  <si>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</si>
  <si>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</si>
  <si>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</si>
  <si>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</si>
  <si>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</si>
  <si>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</si>
  <si>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</si>
  <si>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</si>
  <si>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</si>
  <si>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</si>
  <si>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</si>
  <si>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</si>
  <si>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</si>
  <si>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</si>
  <si>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</si>
  <si>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</si>
  <si>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</si>
  <si>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</si>
  <si>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</si>
  <si>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</si>
  <si>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</si>
  <si>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</si>
  <si>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</si>
  <si>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</si>
  <si>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</si>
  <si>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</si>
  <si>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</si>
  <si>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</si>
  <si>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</si>
  <si>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</si>
  <si>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</si>
  <si>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</si>
  <si>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</si>
  <si>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</si>
  <si>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</si>
  <si>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</si>
  <si>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</si>
  <si>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</si>
  <si>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</si>
  <si>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</si>
  <si>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</si>
  <si>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</si>
  <si>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</si>
  <si>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</si>
  <si>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</si>
  <si>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</si>
  <si>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</si>
  <si>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</si>
  <si>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</si>
  <si>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</si>
  <si>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</si>
  <si>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</si>
  <si>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</si>
  <si>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</si>
  <si>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</si>
  <si>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</si>
  <si>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</si>
  <si>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</si>
  <si>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</si>
  <si>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</si>
  <si>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</si>
  <si>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</si>
  <si>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</si>
  <si>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</si>
  <si>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</si>
  <si>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</si>
  <si>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</si>
  <si>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</si>
  <si>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</si>
  <si>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</si>
  <si>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</si>
  <si>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</si>
  <si>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</si>
  <si>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</si>
  <si>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</si>
  <si>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</si>
  <si>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</si>
  <si>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</si>
  <si>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</si>
  <si>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</si>
  <si>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</si>
  <si>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</si>
  <si>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</si>
  <si>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</si>
  <si>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</si>
  <si>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</si>
  <si>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</si>
  <si>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</si>
  <si>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</si>
  <si>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</si>
  <si>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</si>
  <si>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</si>
  <si>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</si>
  <si>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</si>
  <si>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</si>
  <si>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</si>
  <si>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</si>
  <si>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</si>
  <si>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</si>
  <si>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</si>
  <si>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</si>
  <si>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</si>
  <si>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</si>
  <si>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</si>
  <si>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</si>
  <si>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</si>
  <si>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</si>
  <si>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</si>
  <si>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</si>
  <si>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</si>
  <si>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</si>
  <si>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</si>
  <si>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</si>
  <si>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</si>
  <si>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</si>
  <si>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</si>
  <si>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</si>
  <si>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</si>
  <si>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</si>
  <si>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</si>
  <si>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</si>
  <si>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</si>
  <si>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</si>
  <si>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</si>
  <si>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</si>
  <si>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</si>
  <si>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</si>
  <si>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</si>
  <si>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</si>
  <si>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</si>
  <si>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</si>
  <si>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</si>
  <si>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</si>
  <si>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</si>
  <si>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</si>
  <si>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</si>
  <si>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</si>
  <si>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</si>
  <si>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</si>
  <si>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</si>
  <si>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</si>
  <si>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</si>
  <si>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</si>
  <si>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</si>
  <si>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</si>
  <si>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</si>
  <si>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</si>
  <si>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</si>
  <si>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</si>
  <si>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</si>
  <si>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</si>
  <si>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</si>
  <si>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</si>
  <si>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</si>
  <si>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</si>
  <si>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</si>
  <si>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</si>
  <si>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</si>
  <si>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</si>
  <si>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</si>
  <si>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</si>
  <si>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</si>
  <si>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</si>
  <si>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</si>
  <si>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</si>
  <si>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</si>
  <si>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</si>
  <si>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</si>
  <si>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</si>
  <si>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</si>
  <si>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</si>
  <si>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</si>
  <si>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</si>
  <si>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</si>
  <si>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</si>
  <si>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</si>
  <si>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</si>
  <si>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</si>
  <si>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</si>
  <si>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</si>
  <si>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</si>
  <si>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</si>
  <si>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</si>
  <si>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</si>
  <si>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</si>
  <si>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</si>
  <si>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</si>
  <si>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</si>
  <si>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</si>
  <si>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</si>
  <si>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</si>
  <si>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</si>
  <si>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</si>
  <si>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</si>
  <si>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</si>
  <si>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</si>
  <si>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</si>
  <si>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</si>
  <si>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</si>
  <si>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</si>
  <si>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</si>
  <si>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</si>
  <si>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</si>
  <si>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</si>
  <si>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</si>
  <si>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</si>
  <si>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</si>
  <si>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</si>
  <si>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</si>
  <si>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</si>
  <si>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</si>
  <si>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</si>
  <si>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</si>
  <si>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</si>
  <si>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</si>
  <si>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</si>
  <si>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</si>
  <si>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</si>
  <si>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</si>
  <si>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</si>
  <si>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</si>
  <si>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</si>
  <si>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</si>
  <si>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</si>
  <si>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</si>
  <si>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</si>
  <si>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</si>
  <si>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</si>
  <si>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</si>
  <si>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</si>
  <si>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</si>
  <si>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</si>
  <si>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</si>
  <si>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</si>
  <si>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</si>
  <si>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</si>
  <si>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</si>
  <si>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</si>
  <si>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</si>
  <si>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</si>
  <si>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</si>
  <si>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</si>
  <si>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</si>
  <si>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</si>
  <si>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</si>
  <si>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</si>
  <si>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</si>
  <si>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</si>
  <si>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</si>
  <si>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</si>
  <si>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</si>
  <si>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</si>
  <si>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</si>
  <si>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</si>
  <si>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</si>
  <si>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</si>
  <si>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</si>
  <si>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</si>
  <si>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</si>
  <si>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</si>
  <si>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</si>
  <si>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</si>
  <si>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</si>
  <si>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</si>
  <si>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</si>
  <si>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</si>
  <si>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</si>
  <si>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</si>
  <si>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</si>
  <si>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</si>
  <si>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</si>
  <si>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</si>
  <si>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</si>
  <si>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</si>
  <si>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</si>
  <si>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</si>
  <si>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</si>
  <si>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</si>
  <si>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</si>
  <si>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</si>
  <si>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</si>
  <si>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</si>
  <si>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</si>
  <si>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</si>
  <si>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</si>
  <si>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</si>
  <si>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</si>
  <si>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</si>
  <si>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</si>
  <si>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</si>
  <si>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</si>
  <si>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</si>
  <si>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</si>
  <si>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</si>
  <si>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</si>
  <si>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</si>
  <si>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</si>
  <si>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</si>
  <si>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</si>
  <si>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</si>
  <si>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</si>
  <si>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</si>
  <si>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</si>
  <si>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</si>
  <si>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</si>
  <si>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</si>
  <si>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</si>
  <si>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</si>
  <si>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</si>
  <si>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</si>
  <si>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</si>
  <si>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</si>
  <si>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</si>
  <si>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</si>
  <si>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</si>
  <si>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</si>
  <si>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</si>
  <si>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</si>
  <si>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</si>
  <si>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</si>
  <si>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</si>
  <si>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</si>
  <si>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</si>
  <si>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</si>
  <si>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</si>
  <si>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</si>
  <si>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</si>
  <si>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</si>
  <si>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</si>
  <si>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</si>
  <si>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</si>
  <si>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</si>
  <si>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</si>
  <si>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</si>
  <si>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</si>
  <si>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</si>
  <si>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</si>
  <si>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</si>
  <si>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</si>
  <si>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</si>
  <si>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</si>
  <si>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</si>
  <si>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</si>
  <si>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</si>
  <si>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</si>
  <si>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</si>
  <si>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</si>
  <si>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</si>
  <si>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</si>
  <si>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</si>
  <si>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</si>
  <si>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</si>
  <si>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</si>
  <si>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</si>
  <si>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</si>
  <si>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</si>
  <si>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</si>
  <si>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</si>
  <si>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</si>
  <si>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</si>
  <si>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</si>
  <si>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</si>
  <si>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</si>
  <si>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</si>
  <si>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</si>
  <si>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</si>
  <si>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</si>
  <si>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</si>
  <si>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</si>
  <si>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</si>
  <si>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</si>
  <si>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</si>
  <si>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</si>
  <si>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</si>
  <si>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</si>
  <si>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</si>
  <si>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</si>
  <si>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</si>
  <si>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</si>
  <si>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</si>
  <si>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</si>
  <si>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</si>
  <si>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</si>
  <si>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</si>
  <si>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</si>
  <si>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</si>
  <si>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</si>
  <si>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</si>
  <si>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</si>
  <si>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</si>
  <si>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</si>
  <si>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</si>
  <si>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</si>
  <si>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</si>
  <si>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</si>
  <si>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</si>
  <si>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</si>
  <si>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</si>
  <si>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</si>
  <si>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</si>
  <si>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</si>
  <si>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</si>
  <si>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</si>
  <si>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</si>
  <si>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</si>
  <si>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</si>
  <si>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</si>
  <si>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</si>
  <si>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</si>
  <si>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</si>
  <si>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</si>
  <si>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</si>
  <si>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</si>
  <si>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</si>
  <si>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</si>
  <si>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</si>
  <si>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</si>
  <si>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</si>
  <si>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</si>
  <si>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</si>
  <si>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</si>
  <si>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</si>
  <si>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</si>
  <si>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</si>
  <si>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</si>
  <si>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</si>
  <si>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</si>
  <si>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</si>
  <si>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</si>
  <si>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</si>
  <si>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</si>
  <si>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</si>
  <si>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</si>
  <si>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</si>
  <si>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</si>
  <si>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</si>
  <si>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</si>
  <si>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</si>
  <si>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</si>
  <si>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</si>
  <si>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</si>
  <si>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</si>
  <si>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</si>
  <si>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</si>
  <si>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</si>
  <si>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</si>
  <si>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</si>
  <si>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</si>
  <si>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</si>
  <si>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</si>
  <si>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</si>
  <si>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</si>
  <si>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</si>
  <si>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</si>
  <si>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</si>
  <si>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</si>
  <si>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</si>
  <si>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</si>
  <si>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</si>
  <si>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</si>
  <si>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</si>
  <si>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</si>
  <si>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</si>
  <si>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</si>
  <si>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</si>
  <si>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</si>
  <si>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</si>
  <si>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</si>
  <si>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</si>
  <si>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</si>
  <si>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</si>
  <si>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</si>
  <si>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</si>
  <si>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</si>
  <si>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</si>
  <si>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</si>
  <si>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</si>
  <si>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</si>
  <si>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</si>
  <si>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</si>
  <si>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</si>
  <si>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</si>
  <si>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</si>
  <si>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</si>
  <si>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</si>
  <si>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</si>
  <si>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</si>
  <si>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</si>
  <si>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</si>
  <si>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</si>
  <si>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</si>
  <si>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</si>
  <si>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</si>
  <si>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</si>
  <si>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</si>
  <si>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</si>
  <si>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</si>
  <si>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</si>
  <si>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</si>
  <si>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</si>
  <si>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</si>
  <si>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</si>
  <si>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</si>
  <si>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</si>
  <si>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</si>
  <si>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</si>
  <si>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</si>
  <si>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</si>
  <si>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</si>
  <si>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</si>
  <si>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</si>
  <si>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</si>
  <si>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</si>
  <si>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</si>
  <si>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</si>
  <si>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</si>
  <si>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</si>
  <si>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</si>
  <si>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</si>
  <si>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</si>
  <si>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</si>
  <si>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</si>
  <si>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</si>
  <si>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</si>
  <si>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</si>
  <si>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</si>
  <si>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</si>
  <si>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</si>
  <si>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</si>
  <si>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</si>
  <si>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</si>
  <si>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</si>
  <si>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</si>
  <si>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</si>
  <si>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</si>
  <si>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</si>
  <si>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</si>
  <si>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</si>
  <si>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</si>
  <si>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</si>
  <si>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</si>
  <si>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</si>
  <si>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</si>
  <si>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</si>
  <si>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</si>
  <si>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</si>
  <si>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</si>
  <si>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</si>
  <si>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</si>
  <si>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</si>
  <si>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</si>
  <si>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</si>
  <si>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</si>
  <si>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</si>
  <si>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</si>
  <si>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</si>
  <si>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</si>
  <si>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</si>
  <si>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</si>
  <si>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</si>
  <si>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</si>
  <si>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</si>
  <si>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</si>
  <si>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</si>
  <si>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</si>
  <si>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</si>
  <si>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</si>
  <si>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</si>
  <si>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</si>
  <si>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</si>
  <si>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</si>
  <si>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</si>
  <si>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</si>
  <si>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</si>
  <si>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</si>
  <si>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</si>
  <si>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</si>
  <si>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</si>
  <si>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</si>
  <si>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</si>
  <si>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</si>
  <si>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</si>
  <si>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</si>
  <si>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</si>
  <si>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</si>
  <si>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</si>
  <si>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</si>
  <si>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</si>
  <si>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</si>
  <si>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</si>
  <si>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</si>
  <si>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</si>
  <si>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</si>
  <si>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</si>
  <si>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</si>
  <si>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</si>
  <si>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</si>
  <si>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</si>
  <si>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</si>
  <si>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</si>
  <si>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</si>
  <si>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</si>
  <si>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</si>
  <si>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</si>
  <si>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</si>
  <si>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</si>
  <si>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</si>
  <si>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</si>
  <si>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</si>
  <si>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</si>
  <si>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</si>
  <si>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</si>
  <si>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</si>
  <si>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</si>
  <si>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</si>
  <si>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</si>
  <si>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</si>
  <si>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</si>
  <si>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</si>
  <si>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</si>
  <si>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</si>
  <si>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</si>
  <si>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</si>
  <si>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</si>
  <si>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</si>
  <si>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</si>
  <si>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</si>
  <si>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</si>
  <si>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</si>
  <si>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</si>
  <si>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</si>
  <si>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</si>
  <si>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</si>
  <si>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</si>
  <si>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</si>
  <si>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</si>
  <si>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</si>
  <si>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</si>
  <si>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</si>
  <si>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</si>
  <si>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</si>
  <si>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</si>
  <si>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</si>
  <si>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</si>
  <si>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</si>
  <si>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</si>
  <si>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</si>
  <si>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</si>
  <si>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</si>
  <si>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</si>
  <si>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</si>
  <si>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</si>
  <si>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</si>
  <si>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</si>
  <si>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</si>
  <si>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</si>
  <si>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</si>
  <si>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</si>
  <si>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</si>
  <si>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</si>
  <si>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</si>
  <si>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</si>
  <si>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</si>
  <si>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</si>
  <si>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</si>
  <si>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</si>
  <si>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</si>
  <si>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</si>
  <si>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</si>
  <si>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</si>
  <si>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</si>
  <si>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</si>
  <si>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</si>
  <si>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</si>
  <si>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</si>
  <si>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</si>
  <si>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</si>
  <si>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</si>
  <si>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</si>
  <si>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</si>
  <si>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</si>
  <si>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</si>
  <si>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</si>
  <si>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</si>
  <si>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</si>
  <si>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</si>
  <si>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</si>
  <si>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</si>
  <si>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</si>
  <si>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</si>
  <si>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</si>
  <si>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</si>
  <si>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</si>
  <si>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</si>
  <si>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</si>
  <si>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</si>
  <si>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</si>
  <si>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</si>
  <si>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</si>
  <si>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</si>
  <si>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</si>
  <si>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</si>
  <si>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</si>
  <si>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</si>
  <si>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</si>
  <si>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</si>
  <si>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</si>
  <si>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</si>
  <si>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</si>
  <si>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</si>
  <si>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</si>
  <si>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</si>
  <si>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</si>
  <si>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</si>
  <si>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</si>
  <si>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</si>
  <si>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</si>
  <si>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</si>
  <si>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</si>
  <si>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</si>
  <si>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</si>
  <si>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</si>
  <si>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</si>
  <si>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</si>
  <si>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</si>
  <si>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</si>
  <si>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</si>
  <si>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</si>
  <si>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</si>
  <si>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</si>
  <si>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</si>
  <si>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</si>
  <si>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</si>
  <si>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</si>
  <si>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</si>
  <si>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</si>
  <si>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</si>
  <si>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</si>
  <si>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</si>
  <si>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</si>
  <si>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</si>
  <si>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</si>
  <si>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</si>
  <si>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</si>
  <si>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</si>
  <si>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</si>
  <si>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</si>
  <si>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</si>
  <si>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</si>
  <si>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</si>
  <si>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</si>
  <si>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</si>
  <si>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</si>
  <si>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</si>
  <si>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</si>
  <si>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</si>
  <si>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</si>
  <si>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</si>
  <si>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</si>
  <si>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</si>
  <si>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</si>
  <si>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</si>
  <si>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</si>
  <si>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</si>
  <si>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</si>
  <si>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</si>
  <si>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</si>
  <si>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</si>
  <si>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</si>
  <si>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</si>
  <si>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</si>
  <si>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</si>
  <si>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</si>
  <si>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</si>
  <si>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</si>
  <si>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</si>
  <si>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</si>
  <si>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</si>
  <si>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</si>
  <si>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</si>
  <si>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</si>
  <si>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</si>
  <si>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</si>
  <si>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</si>
  <si>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</si>
  <si>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</si>
  <si>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</si>
  <si>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</si>
  <si>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</si>
  <si>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</si>
  <si>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</si>
  <si>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</si>
  <si>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</si>
  <si>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</si>
  <si>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</si>
  <si>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</si>
  <si>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</si>
  <si>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</si>
  <si>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</si>
  <si>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</si>
  <si>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</si>
  <si>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</si>
  <si>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</si>
  <si>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</si>
  <si>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</si>
  <si>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</si>
  <si>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</si>
  <si>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</si>
  <si>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</si>
  <si>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</si>
  <si>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</si>
  <si>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</si>
  <si>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</si>
  <si>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</si>
  <si>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</si>
  <si>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</si>
  <si>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</si>
  <si>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</si>
  <si>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</si>
  <si>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</si>
  <si>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</si>
  <si>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</si>
  <si>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</si>
  <si>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</si>
  <si>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</si>
  <si>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</si>
  <si>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</si>
  <si>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</si>
  <si>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</si>
  <si>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</si>
  <si>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</si>
  <si>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</si>
  <si>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</si>
  <si>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</si>
  <si>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</si>
  <si>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</si>
  <si>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</si>
  <si>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</si>
  <si>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</si>
  <si>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</si>
  <si>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</si>
  <si>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</si>
  <si>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</si>
  <si>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</si>
  <si>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</si>
  <si>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</si>
  <si>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</si>
  <si>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</si>
  <si>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</si>
  <si>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</si>
  <si>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</si>
  <si>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</si>
  <si>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</si>
  <si>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</si>
  <si>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</si>
  <si>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</si>
  <si>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</si>
  <si>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</si>
  <si>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</si>
  <si>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</si>
  <si>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</si>
  <si>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</si>
  <si>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</si>
  <si>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</si>
  <si>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</si>
  <si>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</si>
  <si>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</si>
  <si>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</si>
  <si>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</si>
  <si>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</si>
  <si>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</si>
  <si>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</si>
  <si>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</si>
  <si>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</si>
  <si>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</si>
  <si>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</si>
  <si>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</si>
  <si>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</si>
  <si>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</si>
  <si>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</si>
  <si>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</si>
  <si>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</si>
  <si>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</si>
  <si>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</si>
  <si>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</si>
  <si>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</si>
  <si>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</si>
  <si>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</si>
  <si>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</si>
  <si>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</si>
  <si>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</si>
  <si>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</si>
  <si>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</si>
  <si>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</si>
  <si>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</si>
  <si>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</si>
  <si>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</si>
  <si>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</si>
  <si>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</si>
  <si>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</si>
  <si>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</si>
  <si>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</si>
  <si>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</si>
  <si>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</si>
  <si>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</si>
  <si>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</si>
  <si>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</si>
  <si>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</si>
  <si>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</si>
  <si>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</si>
  <si>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</si>
  <si>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</si>
  <si>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</si>
  <si>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</si>
  <si>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</si>
  <si>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</si>
  <si>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</si>
  <si>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</si>
  <si>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</si>
  <si>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</si>
  <si>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</si>
  <si>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</si>
  <si>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</si>
  <si>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</si>
  <si>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</si>
  <si>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</si>
  <si>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</si>
  <si>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</si>
  <si>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</si>
  <si>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</si>
  <si>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</si>
  <si>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</si>
  <si>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</si>
  <si>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</si>
  <si>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</si>
  <si>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</si>
  <si>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</si>
  <si>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</si>
  <si>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</si>
  <si>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</si>
  <si>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</si>
  <si>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</si>
  <si>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</si>
  <si>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</si>
  <si>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</si>
  <si>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</si>
  <si>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</si>
  <si>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</si>
  <si>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</si>
  <si>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</si>
  <si>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</si>
  <si>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</si>
  <si>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</si>
  <si>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</si>
  <si>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</si>
  <si>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</si>
  <si>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</si>
  <si>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</si>
  <si>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</si>
  <si>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</si>
  <si>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</si>
  <si>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</si>
  <si>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</si>
  <si>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</si>
  <si>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</si>
  <si>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</si>
  <si>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</si>
  <si>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</si>
  <si>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</si>
  <si>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</si>
  <si>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</si>
  <si>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</si>
  <si>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</si>
  <si>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</si>
  <si>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</si>
  <si>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</si>
  <si>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</si>
  <si>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</si>
  <si>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</si>
  <si>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</si>
  <si>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</si>
  <si>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</si>
  <si>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</si>
  <si>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</si>
  <si>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</si>
  <si>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</si>
  <si>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</si>
  <si>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</si>
  <si>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</si>
  <si>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</si>
  <si>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</si>
  <si>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</si>
  <si>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</si>
  <si>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</si>
  <si>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</si>
  <si>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</si>
  <si>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</si>
  <si>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</si>
  <si>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</si>
  <si>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</si>
  <si>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</si>
  <si>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</si>
  <si>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</si>
  <si>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</si>
  <si>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</si>
  <si>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</si>
  <si>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</si>
  <si>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</si>
  <si>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</si>
  <si>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</si>
  <si>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</si>
  <si>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</si>
  <si>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</si>
  <si>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</si>
  <si>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</si>
  <si>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</si>
  <si>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</si>
  <si>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</si>
  <si>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</si>
  <si>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</si>
  <si>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</si>
  <si>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</si>
  <si>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</si>
  <si>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</si>
  <si>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</si>
  <si>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</si>
  <si>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</si>
  <si>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</si>
  <si>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</si>
  <si>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</si>
  <si>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</si>
  <si>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</si>
  <si>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</si>
  <si>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</si>
  <si>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</si>
  <si>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</si>
  <si>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</si>
  <si>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</si>
  <si>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</si>
  <si>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</si>
  <si>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</si>
  <si>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</si>
  <si>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</si>
  <si>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</si>
  <si>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</si>
  <si>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</si>
  <si>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</si>
  <si>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</si>
  <si>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</si>
  <si>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</si>
  <si>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</si>
  <si>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</si>
  <si>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</si>
  <si>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</si>
  <si>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</si>
  <si>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</si>
  <si>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</si>
  <si>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</si>
  <si>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</si>
  <si>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</si>
  <si>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</si>
  <si>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</si>
  <si>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</si>
  <si>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</si>
  <si>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</si>
  <si>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</si>
  <si>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</si>
  <si>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</si>
  <si>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</si>
  <si>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</si>
  <si>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</si>
  <si>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</si>
  <si>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</si>
  <si>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</si>
  <si>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</si>
  <si>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</si>
  <si>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</si>
  <si>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</si>
  <si>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</si>
  <si>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</si>
  <si>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</si>
  <si>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</si>
  <si>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</si>
  <si>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</si>
  <si>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</si>
  <si>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</si>
  <si>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</si>
  <si>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</si>
  <si>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</si>
  <si>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</si>
  <si>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</si>
  <si>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</si>
  <si>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</si>
  <si>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</si>
  <si>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</si>
  <si>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</si>
  <si>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</si>
  <si>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</si>
  <si>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</si>
  <si>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</si>
  <si>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</si>
  <si>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</si>
  <si>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</si>
  <si>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</si>
  <si>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</si>
  <si>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</si>
  <si>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</si>
  <si>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</si>
  <si>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</si>
  <si>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</si>
  <si>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</si>
  <si>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</si>
  <si>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</si>
  <si>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</si>
  <si>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</si>
  <si>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</si>
  <si>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</si>
  <si>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</si>
  <si>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</si>
  <si>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</si>
  <si>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</si>
  <si>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</si>
  <si>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</si>
  <si>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</si>
  <si>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</si>
  <si>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</si>
  <si>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</si>
  <si>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</si>
  <si>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</si>
  <si>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</si>
  <si>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</si>
  <si>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</si>
  <si>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</si>
  <si>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</si>
  <si>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</si>
  <si>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</si>
  <si>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</si>
  <si>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</si>
  <si>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</si>
  <si>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</si>
  <si>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</si>
  <si>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</si>
  <si>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</si>
  <si>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</si>
  <si>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</si>
  <si>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</si>
  <si>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</si>
  <si>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</si>
  <si>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</si>
  <si>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</si>
  <si>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</si>
  <si>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</si>
  <si>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</si>
  <si>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</si>
  <si>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</si>
  <si>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</si>
  <si>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</si>
  <si>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</si>
  <si>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</si>
  <si>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</si>
  <si>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</si>
  <si>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</si>
  <si>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</si>
  <si>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</si>
  <si>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</si>
  <si>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</si>
  <si>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</si>
  <si>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</si>
  <si>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</si>
  <si>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</si>
  <si>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</si>
  <si>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</si>
  <si>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</si>
  <si>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</si>
  <si>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</si>
  <si>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</si>
  <si>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</si>
  <si>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</si>
  <si>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</si>
  <si>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</si>
  <si>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</si>
  <si>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</si>
  <si>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</si>
  <si>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</si>
  <si>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</si>
  <si>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</si>
  <si>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</si>
  <si>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</si>
  <si>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</si>
  <si>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</si>
  <si>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</si>
  <si>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</si>
  <si>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</si>
  <si>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</si>
  <si>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</si>
  <si>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</si>
  <si>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</si>
  <si>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</si>
  <si>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</si>
  <si>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</si>
  <si>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</si>
  <si>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</si>
  <si>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</si>
  <si>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</si>
  <si>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</si>
  <si>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</si>
  <si>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</si>
  <si>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</si>
  <si>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</si>
  <si>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</si>
  <si>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</si>
  <si>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</si>
  <si>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</si>
  <si>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</si>
  <si>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</si>
  <si>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</si>
  <si>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</si>
  <si>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</si>
  <si>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</si>
  <si>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</si>
  <si>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</si>
  <si>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</si>
  <si>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</si>
  <si>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</si>
  <si>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</si>
  <si>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</si>
  <si>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</si>
  <si>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</si>
  <si>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</si>
  <si>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</si>
  <si>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</si>
  <si>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</si>
  <si>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</si>
  <si>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</si>
  <si>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</si>
  <si>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</si>
  <si>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</si>
  <si>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</si>
  <si>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</si>
  <si>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</si>
  <si>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</si>
  <si>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</si>
  <si>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</si>
  <si>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</si>
  <si>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</si>
  <si>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</si>
  <si>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</si>
  <si>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</si>
  <si>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</si>
  <si>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</si>
  <si>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</si>
  <si>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</si>
  <si>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</si>
  <si>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</si>
  <si>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</si>
  <si>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</si>
  <si>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</si>
  <si>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</si>
  <si>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</si>
  <si>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</si>
  <si>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</si>
  <si>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</si>
  <si>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</si>
  <si>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</si>
  <si>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</si>
  <si>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</si>
  <si>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</si>
  <si>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</si>
  <si>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</si>
  <si>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</si>
  <si>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</si>
  <si>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</si>
  <si>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</si>
  <si>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</si>
  <si>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</si>
  <si>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</si>
  <si>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</si>
  <si>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</si>
  <si>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</si>
  <si>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</si>
  <si>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</si>
  <si>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</si>
  <si>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</si>
  <si>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</si>
  <si>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</si>
  <si>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</si>
  <si>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</si>
  <si>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</si>
  <si>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</si>
  <si>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</si>
  <si>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</si>
  <si>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</si>
  <si>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</si>
  <si>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</si>
  <si>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</si>
  <si>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</si>
  <si>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</si>
  <si>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</si>
  <si>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</si>
  <si>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</si>
  <si>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</si>
  <si>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</si>
  <si>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</si>
  <si>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</si>
  <si>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</si>
  <si>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</si>
  <si>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</si>
  <si>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</si>
  <si>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</si>
  <si>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</si>
  <si>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</si>
  <si>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</si>
  <si>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</si>
  <si>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</si>
  <si>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</si>
  <si>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</si>
  <si>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</si>
  <si>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</si>
  <si>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</si>
  <si>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</si>
  <si>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</si>
  <si>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</si>
  <si>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</si>
  <si>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</si>
  <si>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</si>
  <si>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</si>
  <si>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</si>
  <si>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</si>
  <si>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</si>
  <si>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</si>
  <si>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</si>
  <si>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</si>
  <si>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</si>
  <si>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</si>
  <si>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</si>
  <si>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</si>
  <si>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</si>
  <si>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</si>
  <si>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</si>
  <si>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</si>
  <si>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</si>
  <si>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</si>
  <si>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</si>
  <si>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</si>
  <si>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</si>
  <si>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</si>
  <si>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</si>
  <si>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</si>
  <si>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</si>
  <si>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</si>
  <si>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</si>
  <si>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</si>
  <si>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</si>
  <si>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</si>
  <si>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</si>
  <si>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</si>
  <si>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</si>
  <si>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</si>
  <si>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</si>
  <si>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</si>
  <si>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</si>
  <si>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</si>
  <si>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</si>
  <si>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</si>
  <si>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</si>
  <si>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</si>
  <si>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</si>
  <si>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</si>
  <si>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</si>
  <si>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</si>
  <si>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</si>
  <si>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</si>
  <si>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</si>
  <si>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</si>
  <si>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</si>
  <si>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</si>
  <si>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</si>
  <si>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</si>
  <si>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</si>
  <si>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</si>
  <si>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</si>
  <si>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</si>
  <si>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</si>
  <si>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</si>
  <si>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</si>
  <si>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</si>
  <si>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</si>
  <si>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</si>
  <si>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</si>
  <si>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</si>
  <si>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</si>
  <si>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</si>
  <si>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</si>
  <si>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</si>
  <si>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</si>
  <si>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</si>
  <si>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</si>
  <si>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</si>
  <si>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</si>
  <si>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</si>
  <si>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</si>
  <si>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</si>
  <si>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</si>
  <si>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</si>
  <si>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</si>
  <si>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</si>
  <si>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</si>
  <si>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</si>
  <si>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</si>
  <si>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</si>
  <si>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</si>
  <si>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</si>
  <si>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</si>
  <si>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</si>
  <si>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</si>
  <si>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</si>
  <si>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</si>
  <si>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</si>
  <si>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</si>
  <si>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</si>
  <si>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</si>
  <si>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</si>
  <si>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</si>
  <si>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</si>
  <si>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</si>
  <si>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</si>
  <si>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</si>
  <si>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</si>
  <si>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</si>
  <si>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</si>
  <si>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</si>
  <si>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</si>
  <si>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</si>
  <si>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</si>
  <si>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</si>
  <si>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</si>
  <si>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</si>
  <si>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</si>
  <si>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</si>
  <si>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</si>
  <si>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</si>
  <si>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</si>
  <si>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</si>
  <si>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</si>
  <si>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</si>
  <si>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</si>
  <si>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</si>
  <si>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</si>
  <si>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</si>
  <si>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</si>
  <si>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</si>
  <si>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</si>
  <si>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</si>
  <si>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</si>
  <si>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</si>
  <si>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</si>
  <si>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</si>
  <si>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</si>
  <si>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</si>
  <si>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</si>
  <si>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</si>
  <si>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</si>
  <si>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</si>
  <si>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</si>
  <si>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</si>
  <si>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</si>
  <si>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</si>
  <si>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</si>
  <si>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</si>
  <si>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</si>
  <si>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</si>
  <si>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</si>
  <si>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</si>
  <si>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</si>
  <si>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</si>
  <si>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</si>
  <si>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</si>
  <si>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</si>
  <si>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</si>
  <si>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</si>
  <si>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</si>
  <si>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</si>
  <si>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</si>
  <si>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</si>
  <si>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</si>
  <si>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</si>
  <si>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</si>
  <si>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</si>
  <si>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</si>
  <si>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</si>
  <si>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</si>
  <si>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</si>
  <si>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</si>
  <si>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</si>
  <si>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</si>
  <si>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</si>
  <si>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</si>
  <si>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</si>
  <si>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</si>
  <si>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</si>
  <si>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</si>
  <si>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</si>
  <si>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</si>
  <si>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</si>
  <si>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</si>
  <si>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</si>
  <si>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</si>
  <si>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</si>
  <si>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</si>
  <si>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</si>
  <si>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</si>
  <si>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</si>
  <si>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</si>
  <si>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</si>
  <si>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</si>
  <si>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</si>
  <si>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</si>
  <si>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</si>
  <si>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</si>
  <si>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</si>
  <si>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</si>
  <si>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</si>
  <si>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</si>
  <si>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</si>
  <si>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</si>
  <si>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</si>
  <si>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</si>
  <si>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</si>
  <si>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</si>
  <si>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</si>
  <si>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</si>
  <si>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</si>
  <si>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</si>
  <si>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</si>
  <si>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</si>
  <si>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</si>
  <si>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</si>
  <si>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</si>
  <si>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</si>
  <si>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</si>
  <si>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</si>
  <si>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</si>
  <si>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</si>
  <si>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</si>
  <si>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</si>
  <si>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</si>
  <si>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</si>
  <si>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</si>
  <si>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</si>
  <si>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</si>
  <si>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</si>
  <si>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</si>
  <si>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</si>
  <si>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</si>
  <si>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</si>
  <si>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</si>
  <si>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</si>
  <si>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</si>
  <si>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</si>
  <si>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</si>
  <si>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</si>
  <si>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</si>
  <si>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</si>
  <si>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</si>
  <si>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</si>
  <si>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</si>
  <si>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</si>
  <si>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</si>
  <si>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</si>
  <si>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</si>
  <si>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</si>
  <si>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</si>
  <si>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</si>
  <si>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</si>
  <si>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</si>
  <si>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</si>
  <si>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</si>
  <si>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</si>
  <si>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</si>
  <si>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</si>
  <si>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</si>
  <si>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</si>
  <si>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</si>
  <si>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</si>
  <si>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</si>
  <si>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</si>
  <si>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</si>
  <si>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</si>
  <si>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</si>
  <si>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</si>
  <si>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</si>
  <si>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</si>
  <si>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</si>
  <si>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</si>
  <si>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</si>
  <si>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</si>
  <si>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</si>
  <si>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</si>
  <si>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</si>
  <si>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</si>
  <si>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</si>
  <si>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</si>
  <si>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</si>
  <si>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</si>
  <si>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</si>
  <si>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</si>
  <si>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</si>
  <si>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</si>
  <si>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</si>
  <si>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</si>
  <si>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</si>
  <si>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</si>
  <si>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</si>
  <si>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</si>
  <si>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</si>
  <si>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</si>
  <si>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</si>
  <si>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</si>
  <si>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</si>
  <si>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</si>
  <si>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</si>
  <si>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</si>
  <si>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</si>
  <si>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</si>
  <si>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</si>
  <si>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</si>
  <si>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</si>
  <si>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</si>
  <si>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</si>
  <si>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</si>
  <si>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</si>
  <si>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</si>
  <si>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</si>
  <si>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</si>
  <si>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</si>
  <si>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</si>
  <si>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</si>
  <si>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</si>
  <si>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</si>
  <si>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</si>
  <si>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</si>
  <si>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</si>
  <si>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</si>
  <si>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</si>
  <si>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</si>
  <si>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</si>
  <si>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</si>
  <si>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</si>
  <si>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</si>
  <si>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</si>
  <si>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</si>
  <si>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</si>
  <si>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</si>
  <si>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</si>
  <si>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</si>
  <si>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</si>
  <si>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</si>
  <si>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</si>
  <si>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</si>
  <si>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</si>
  <si>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</si>
  <si>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</si>
  <si>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</si>
  <si>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</si>
  <si>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</si>
  <si>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</si>
  <si>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</si>
  <si>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</si>
  <si>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</si>
  <si>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</si>
  <si>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</si>
  <si>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</si>
  <si>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</si>
  <si>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</si>
  <si>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</si>
  <si>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</si>
  <si>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</si>
  <si>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</si>
  <si>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</si>
  <si>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</si>
  <si>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</si>
  <si>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</si>
  <si>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</si>
  <si>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</si>
  <si>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</si>
  <si>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</si>
  <si>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</si>
  <si>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</si>
  <si>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</si>
  <si>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</si>
  <si>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</si>
  <si>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</si>
  <si>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</si>
  <si>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</si>
  <si>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</si>
  <si>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</si>
  <si>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</si>
  <si>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</si>
  <si>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</si>
  <si>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</si>
  <si>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</si>
  <si>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</si>
  <si>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</si>
  <si>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</si>
  <si>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</si>
  <si>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</si>
  <si>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</si>
  <si>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</si>
  <si>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</si>
  <si>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</si>
  <si>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</si>
  <si>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</si>
  <si>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</si>
  <si>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</si>
  <si>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</si>
  <si>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</si>
  <si>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</si>
  <si>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</si>
  <si>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</si>
  <si>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</si>
  <si>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</si>
  <si>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</si>
  <si>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</si>
  <si>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</si>
  <si>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</si>
  <si>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</si>
  <si>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</si>
  <si>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</si>
  <si>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</si>
  <si>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</si>
  <si>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</si>
  <si>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</si>
  <si>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</si>
  <si>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</si>
  <si>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</si>
  <si>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</si>
  <si>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</si>
  <si>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</si>
  <si>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</si>
  <si>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</si>
  <si>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</si>
  <si>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</si>
  <si>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</si>
  <si>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</si>
  <si>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</si>
  <si>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</si>
  <si>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</si>
  <si>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</si>
  <si>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</si>
  <si>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</si>
  <si>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</si>
  <si>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</si>
  <si>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</si>
  <si>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</si>
  <si>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</si>
  <si>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</si>
  <si>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</si>
  <si>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</si>
  <si>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</si>
  <si>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</si>
  <si>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</si>
  <si>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</si>
  <si>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</si>
  <si>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</si>
  <si>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</si>
  <si>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</si>
  <si>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</si>
  <si>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</si>
  <si>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</si>
  <si>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</si>
  <si>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</si>
  <si>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</si>
  <si>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</si>
  <si>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</si>
  <si>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</si>
  <si>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</si>
  <si>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</si>
  <si>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</si>
  <si>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</si>
  <si>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</si>
  <si>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</si>
  <si>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</si>
  <si>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</si>
  <si>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</si>
  <si>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</si>
  <si>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</si>
  <si>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</si>
  <si>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</si>
  <si>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</si>
  <si>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</si>
  <si>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</si>
  <si>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</si>
  <si>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</si>
  <si>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</si>
  <si>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</si>
  <si>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</si>
  <si>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</si>
  <si>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</si>
  <si>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</si>
  <si>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</si>
  <si>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</si>
  <si>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</si>
  <si>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</si>
  <si>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</si>
  <si>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</si>
  <si>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</si>
  <si>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</si>
  <si>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</si>
  <si>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</si>
  <si>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</si>
  <si>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</si>
  <si>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</si>
  <si>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</si>
  <si>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</si>
  <si>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</si>
  <si>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</si>
  <si>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</si>
  <si>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</si>
  <si>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</si>
  <si>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</si>
  <si>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</si>
  <si>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</si>
  <si>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</si>
  <si>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</si>
  <si>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</si>
  <si>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</si>
  <si>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</si>
  <si>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</si>
  <si>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</si>
  <si>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</si>
  <si>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</si>
  <si>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</si>
  <si>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</si>
  <si>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</si>
  <si>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</si>
  <si>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</si>
  <si>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</si>
  <si>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</si>
  <si>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</si>
  <si>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</si>
  <si>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</si>
  <si>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</si>
  <si>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</si>
  <si>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</si>
  <si>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</si>
  <si>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</si>
  <si>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</si>
  <si>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</si>
  <si>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</si>
  <si>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</si>
  <si>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</si>
  <si>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</si>
  <si>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</si>
  <si>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</si>
  <si>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</si>
  <si>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</si>
  <si>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</si>
  <si>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</si>
  <si>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</si>
  <si>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</si>
  <si>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</si>
  <si>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</si>
  <si>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</si>
  <si>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</si>
  <si>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</si>
  <si>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</si>
  <si>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</si>
  <si>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</si>
  <si>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</si>
  <si>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</si>
  <si>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</si>
  <si>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</si>
  <si>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</si>
  <si>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</si>
  <si>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</si>
  <si>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</si>
  <si>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</si>
  <si>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</si>
  <si>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</si>
  <si>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</si>
  <si>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</si>
  <si>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</si>
  <si>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</si>
  <si>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</si>
  <si>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</si>
  <si>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</si>
  <si>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</si>
  <si>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</si>
  <si>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</si>
  <si>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</si>
  <si>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</si>
  <si>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</si>
  <si>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</si>
  <si>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</si>
  <si>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</si>
  <si>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</si>
  <si>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</si>
  <si>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</si>
  <si>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</si>
  <si>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</si>
  <si>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</si>
  <si>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</si>
  <si>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</si>
  <si>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</si>
  <si>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</si>
  <si>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</si>
  <si>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</si>
  <si>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</si>
  <si>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</si>
  <si>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</si>
  <si>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</si>
  <si>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</si>
  <si>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</si>
  <si>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</si>
  <si>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</si>
  <si>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</si>
  <si>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</si>
  <si>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</si>
  <si>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</si>
  <si>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</si>
  <si>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</si>
  <si>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</si>
  <si>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</si>
  <si>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</si>
  <si>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</si>
  <si>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</si>
  <si>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</si>
  <si>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</si>
  <si>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</si>
  <si>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</si>
  <si>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</si>
  <si>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</si>
  <si>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</si>
  <si>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</si>
  <si>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</si>
  <si>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</si>
  <si>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</si>
  <si>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</si>
  <si>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</si>
  <si>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</si>
  <si>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</si>
  <si>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</si>
  <si>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</si>
  <si>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</si>
  <si>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</si>
  <si>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</si>
  <si>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</si>
  <si>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</si>
  <si>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</si>
  <si>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</si>
  <si>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</si>
  <si>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</si>
  <si>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</si>
  <si>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</si>
  <si>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</si>
  <si>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</si>
  <si>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</si>
  <si>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</si>
  <si>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</si>
  <si>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</si>
  <si>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</si>
  <si>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</si>
  <si>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</si>
  <si>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</si>
  <si>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</si>
  <si>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</si>
  <si>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</si>
  <si>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</si>
  <si>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</si>
  <si>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</si>
  <si>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</si>
  <si>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</si>
  <si>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</si>
  <si>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</si>
  <si>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</si>
  <si>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</si>
  <si>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</si>
  <si>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</si>
  <si>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</si>
  <si>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</si>
  <si>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</si>
  <si>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</si>
  <si>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</si>
  <si>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</si>
  <si>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</si>
  <si>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</si>
  <si>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</si>
  <si>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</si>
  <si>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</si>
  <si>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</si>
  <si>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</si>
  <si>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</si>
  <si>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</si>
  <si>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</si>
  <si>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</si>
  <si>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</si>
  <si>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</si>
  <si>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</si>
  <si>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</si>
  <si>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</si>
  <si>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</si>
  <si>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</si>
  <si>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</si>
  <si>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</si>
  <si>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</si>
  <si>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</si>
  <si>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</si>
  <si>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</si>
  <si>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</si>
  <si>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</si>
  <si>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</si>
  <si>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</si>
  <si>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</si>
  <si>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</si>
  <si>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</si>
  <si>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</si>
  <si>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</si>
  <si>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</si>
  <si>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</si>
  <si>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</si>
  <si>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</si>
  <si>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</si>
  <si>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</si>
  <si>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</si>
  <si>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</si>
  <si>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</si>
  <si>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</si>
  <si>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</si>
  <si>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</si>
  <si>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</si>
  <si>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</si>
  <si>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</si>
  <si>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</si>
  <si>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</si>
  <si>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</si>
  <si>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</si>
  <si>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</si>
  <si>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</si>
  <si>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</si>
  <si>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</si>
  <si>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</si>
  <si>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</si>
  <si>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</si>
  <si>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</si>
  <si>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</si>
  <si>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</si>
  <si>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</si>
  <si>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</si>
  <si>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</si>
  <si>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</si>
  <si>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</si>
  <si>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</si>
  <si>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</si>
  <si>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</si>
  <si>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</si>
  <si>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</si>
  <si>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</si>
  <si>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</si>
  <si>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</si>
  <si>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</si>
  <si>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</si>
  <si>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</si>
  <si>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</si>
  <si>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</si>
  <si>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</si>
  <si>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</si>
  <si>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</si>
  <si>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</si>
  <si>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</si>
  <si>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</si>
  <si>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</si>
  <si>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</si>
  <si>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</si>
  <si>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</si>
  <si>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</si>
  <si>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</si>
  <si>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</si>
  <si>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</si>
  <si>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</si>
  <si>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</si>
  <si>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</si>
  <si>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</si>
  <si>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</si>
  <si>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</si>
  <si>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</si>
  <si>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</si>
  <si>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</si>
  <si>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</si>
  <si>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</si>
  <si>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</si>
  <si>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</si>
  <si>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</si>
  <si>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</si>
  <si>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</si>
  <si>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</si>
  <si>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</si>
  <si>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</si>
  <si>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</si>
  <si>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</si>
  <si>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</si>
  <si>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</si>
  <si>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</si>
  <si>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</si>
  <si>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</si>
  <si>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</si>
  <si>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</si>
  <si>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</si>
  <si>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</si>
  <si>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</si>
  <si>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</si>
  <si>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</si>
  <si>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</si>
  <si>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</si>
  <si>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</si>
  <si>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</si>
  <si>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</si>
  <si>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</si>
  <si>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</si>
  <si>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</si>
  <si>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</si>
  <si>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</si>
  <si>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</si>
  <si>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</si>
  <si>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</si>
  <si>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</si>
  <si>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</si>
  <si>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</si>
  <si>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</si>
  <si>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</si>
  <si>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</si>
  <si>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</si>
  <si>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</si>
  <si>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</si>
  <si>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</si>
  <si>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</si>
  <si>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</si>
  <si>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</si>
  <si>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</si>
  <si>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</si>
  <si>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</si>
  <si>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</si>
  <si>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</si>
  <si>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</si>
  <si>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</si>
  <si>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</si>
  <si>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</si>
  <si>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</si>
  <si>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</si>
  <si>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</si>
  <si>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</si>
  <si>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</si>
  <si>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</si>
  <si>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</si>
  <si>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</si>
  <si>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</si>
  <si>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</si>
  <si>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</si>
  <si>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</si>
  <si>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</si>
  <si>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</si>
  <si>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</si>
  <si>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</si>
  <si>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</si>
  <si>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</si>
  <si>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</si>
  <si>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</si>
  <si>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</si>
  <si>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</si>
  <si>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</si>
  <si>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</si>
  <si>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</si>
  <si>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</si>
  <si>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</si>
  <si>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</si>
  <si>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</si>
  <si>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</si>
  <si>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</si>
  <si>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</si>
  <si>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</si>
  <si>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</si>
  <si>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</si>
  <si>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</si>
  <si>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</si>
  <si>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</si>
  <si>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</si>
  <si>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</si>
  <si>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</si>
  <si>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</si>
  <si>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</si>
  <si>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</si>
  <si>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</si>
  <si>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</si>
  <si>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</si>
  <si>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</si>
  <si>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</si>
  <si>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</si>
  <si>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</si>
  <si>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</si>
  <si>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</si>
  <si>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</si>
  <si>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</si>
  <si>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</si>
  <si>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</si>
  <si>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</si>
  <si>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</si>
  <si>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</si>
  <si>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</si>
  <si>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</si>
  <si>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</si>
  <si>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</si>
  <si>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</si>
  <si>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</si>
  <si>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</si>
  <si>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</si>
  <si>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</si>
  <si>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</si>
  <si>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</si>
  <si>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</si>
  <si>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</si>
  <si>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</si>
  <si>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</si>
  <si>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</si>
  <si>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</si>
  <si>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</si>
  <si>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</si>
  <si>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</si>
  <si>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</si>
  <si>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</si>
  <si>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</si>
  <si>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</si>
  <si>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</si>
  <si>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</si>
  <si>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</si>
  <si>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</si>
  <si>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</si>
  <si>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</si>
  <si>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</si>
  <si>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</si>
  <si>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</si>
  <si>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</si>
  <si>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</si>
  <si>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</si>
  <si>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</si>
  <si>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</si>
  <si>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</si>
  <si>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</si>
  <si>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</si>
  <si>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</si>
  <si>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</si>
  <si>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</si>
  <si>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</si>
  <si>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</si>
  <si>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</si>
  <si>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</si>
  <si>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</si>
  <si>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</si>
  <si>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</si>
  <si>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</si>
  <si>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</si>
  <si>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</si>
  <si>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</si>
  <si>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</si>
  <si>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</si>
  <si>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</si>
  <si>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</si>
  <si>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</si>
  <si>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</si>
  <si>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</si>
  <si>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</si>
  <si>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</si>
  <si>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</si>
  <si>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</si>
  <si>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</si>
  <si>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</si>
  <si>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</si>
  <si>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</si>
  <si>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</si>
  <si>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</si>
  <si>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</si>
  <si>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</si>
  <si>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</si>
  <si>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</si>
  <si>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</si>
  <si>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</si>
  <si>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</si>
  <si>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</si>
  <si>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</si>
  <si>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</si>
  <si>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</si>
  <si>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</si>
  <si>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</si>
  <si>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</si>
  <si>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</si>
  <si>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</si>
  <si>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</si>
  <si>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</si>
  <si>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</si>
  <si>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</si>
  <si>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</si>
  <si>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</si>
  <si>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</si>
  <si>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</si>
  <si>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</si>
  <si>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</si>
  <si>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</si>
  <si>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</si>
  <si>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</si>
  <si>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</si>
  <si>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</si>
  <si>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</si>
  <si>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</si>
  <si>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</si>
  <si>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</si>
  <si>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</si>
  <si>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</si>
  <si>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</si>
  <si>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</si>
  <si>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</si>
  <si>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</si>
  <si>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</si>
  <si>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</si>
  <si>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</si>
  <si>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</si>
  <si>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</si>
  <si>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</si>
  <si>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</si>
  <si>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</si>
  <si>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</si>
  <si>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</si>
  <si>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</si>
  <si>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</si>
  <si>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</si>
  <si>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</si>
  <si>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</si>
  <si>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</si>
  <si>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</si>
  <si>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</si>
  <si>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</si>
  <si>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</si>
  <si>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</si>
  <si>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</si>
  <si>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</si>
  <si>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</si>
  <si>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</si>
  <si>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</si>
  <si>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</si>
  <si>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</si>
  <si>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</si>
  <si>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</si>
  <si>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</si>
  <si>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</si>
  <si>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</si>
  <si>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</si>
  <si>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</si>
  <si>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</si>
  <si>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</si>
  <si>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</si>
  <si>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</si>
  <si>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</si>
  <si>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</si>
  <si>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</si>
  <si>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</si>
  <si>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</si>
  <si>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</si>
  <si>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</si>
  <si>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</si>
  <si>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</si>
  <si>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</si>
  <si>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</si>
  <si>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</si>
  <si>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</si>
  <si>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</si>
  <si>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</si>
  <si>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</si>
  <si>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</si>
  <si>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</si>
  <si>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</si>
  <si>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</si>
  <si>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</si>
  <si>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</si>
  <si>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</si>
  <si>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</si>
  <si>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</si>
  <si>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</si>
  <si>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</si>
  <si>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</si>
  <si>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</si>
  <si>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</si>
  <si>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</si>
  <si>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</si>
  <si>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</si>
  <si>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</si>
  <si>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</si>
  <si>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</si>
  <si>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</si>
  <si>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</si>
  <si>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</si>
  <si>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</si>
  <si>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</si>
  <si>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</si>
  <si>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</si>
  <si>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</si>
  <si>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</si>
  <si>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</si>
  <si>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</si>
  <si>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</si>
  <si>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</si>
  <si>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</si>
  <si>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</si>
  <si>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</si>
  <si>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</si>
  <si>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</si>
  <si>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</si>
  <si>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</si>
  <si>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</si>
  <si>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</si>
  <si>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</si>
  <si>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</si>
  <si>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</si>
  <si>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</si>
  <si>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</si>
  <si>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</si>
  <si>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</si>
  <si>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</si>
  <si>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</si>
  <si>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</si>
  <si>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</si>
  <si>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</si>
  <si>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</si>
  <si>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</si>
  <si>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</si>
  <si>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</si>
  <si>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</si>
  <si>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</si>
  <si>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</si>
  <si>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</si>
  <si>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</si>
  <si>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</si>
  <si>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</si>
  <si>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</si>
  <si>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</si>
  <si>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</si>
  <si>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</si>
  <si>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</si>
  <si>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</si>
  <si>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</si>
  <si>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</si>
  <si>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</si>
  <si>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</si>
  <si>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</si>
  <si>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</si>
  <si>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</si>
  <si>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</si>
  <si>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</si>
  <si>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</si>
  <si>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</si>
  <si>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</si>
  <si>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</si>
  <si>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</si>
  <si>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</si>
  <si>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</si>
  <si>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</si>
  <si>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</si>
  <si>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</si>
  <si>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</si>
  <si>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</si>
  <si>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</si>
  <si>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</si>
  <si>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</si>
  <si>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</si>
  <si>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</si>
  <si>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</si>
  <si>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</si>
  <si>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</si>
  <si>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</si>
  <si>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</si>
  <si>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</si>
  <si>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</si>
  <si>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</si>
  <si>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</si>
  <si>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</si>
  <si>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</si>
  <si>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</si>
  <si>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</si>
  <si>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</si>
  <si>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</si>
  <si>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</si>
  <si>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</si>
  <si>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</si>
  <si>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</si>
  <si>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</si>
  <si>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</si>
  <si>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</si>
  <si>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</si>
  <si>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</si>
  <si>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</si>
  <si>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</si>
  <si>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</si>
  <si>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</si>
  <si>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</si>
  <si>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</si>
  <si>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</si>
  <si>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</si>
  <si>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</si>
  <si>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</si>
  <si>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</si>
  <si>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</si>
  <si>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</si>
  <si>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</si>
  <si>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</si>
  <si>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</si>
  <si>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</si>
  <si>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</si>
  <si>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</si>
  <si>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</si>
  <si>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</si>
  <si>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</si>
  <si>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</si>
  <si>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</si>
  <si>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</si>
  <si>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</si>
  <si>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</si>
  <si>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</si>
  <si>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</si>
  <si>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</si>
  <si>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</si>
  <si>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</si>
  <si>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</si>
  <si>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</si>
  <si>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</si>
  <si>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</si>
  <si>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</si>
  <si>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</si>
  <si>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</si>
  <si>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</si>
  <si>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</si>
  <si>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</si>
  <si>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</si>
  <si>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</si>
  <si>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</si>
  <si>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</si>
  <si>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</si>
  <si>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</si>
  <si>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</si>
  <si>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</si>
  <si>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</si>
  <si>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</si>
  <si>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</si>
  <si>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</si>
  <si>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</si>
  <si>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</si>
  <si>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</si>
  <si>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</si>
  <si>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</si>
  <si>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</si>
  <si>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</si>
  <si>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</si>
  <si>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</si>
  <si>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</si>
  <si>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</si>
  <si>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</si>
  <si>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</si>
  <si>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</si>
  <si>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</si>
  <si>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</si>
  <si>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</si>
  <si>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</si>
  <si>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</si>
  <si>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</si>
  <si>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</si>
  <si>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</si>
  <si>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</si>
  <si>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</si>
  <si>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</si>
  <si>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</si>
  <si>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</si>
  <si>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</si>
  <si>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</si>
  <si>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</si>
  <si>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</si>
  <si>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</si>
  <si>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</si>
  <si>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</si>
  <si>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</si>
  <si>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</si>
  <si>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</si>
  <si>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</si>
  <si>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</si>
  <si>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</si>
  <si>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</si>
  <si>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</si>
  <si>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</si>
  <si>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</si>
  <si>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</si>
  <si>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</si>
  <si>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</si>
  <si>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</si>
  <si>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</si>
  <si>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</si>
  <si>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</si>
  <si>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</si>
  <si>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</si>
  <si>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</si>
  <si>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</si>
  <si>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</si>
  <si>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</si>
  <si>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</si>
  <si>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</si>
  <si>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</si>
  <si>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</si>
  <si>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</si>
  <si>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</si>
  <si>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</si>
  <si>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</si>
  <si>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</si>
  <si>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</si>
  <si>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</si>
  <si>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</si>
  <si>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</si>
  <si>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</si>
  <si>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</si>
  <si>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</si>
  <si>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</si>
  <si>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</si>
  <si>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</si>
  <si>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</si>
  <si>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</si>
  <si>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</si>
  <si>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</si>
  <si>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</si>
  <si>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</si>
  <si>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</si>
  <si>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</si>
  <si>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</si>
  <si>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</si>
  <si>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</si>
  <si>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</si>
  <si>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</si>
  <si>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</si>
  <si>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</si>
  <si>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</si>
  <si>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</si>
  <si>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</si>
  <si>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</si>
  <si>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</si>
  <si>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</si>
  <si>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</si>
  <si>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</si>
  <si>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</si>
  <si>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</si>
  <si>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</si>
  <si>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</si>
  <si>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</si>
  <si>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</si>
  <si>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</si>
  <si>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</si>
  <si>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</si>
  <si>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</si>
  <si>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</si>
  <si>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</si>
  <si>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</si>
  <si>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</si>
  <si>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</si>
  <si>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</si>
  <si>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</si>
  <si>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</si>
  <si>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</si>
  <si>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</si>
  <si>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</si>
  <si>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</si>
  <si>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</si>
  <si>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</si>
  <si>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</si>
  <si>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</si>
  <si>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</si>
  <si>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</si>
  <si>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</si>
  <si>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</si>
  <si>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</si>
  <si>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</si>
  <si>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</si>
  <si>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</si>
  <si>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</si>
  <si>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</si>
  <si>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</si>
  <si>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</si>
  <si>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</si>
  <si>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</si>
  <si>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</si>
  <si>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</si>
  <si>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</si>
  <si>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</si>
  <si>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</si>
  <si>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</si>
  <si>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</si>
  <si>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</si>
  <si>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</si>
  <si>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</si>
  <si>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</si>
  <si>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</si>
  <si>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</si>
  <si>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</si>
  <si>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</si>
  <si>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</si>
  <si>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</si>
  <si>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</si>
  <si>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</si>
  <si>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</si>
  <si>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</si>
  <si>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</si>
  <si>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</si>
  <si>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</si>
  <si>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</si>
  <si>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</si>
  <si>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</si>
  <si>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</si>
  <si>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</si>
  <si>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</si>
  <si>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</si>
  <si>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</si>
  <si>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</si>
  <si>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</si>
  <si>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</si>
  <si>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</si>
  <si>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</si>
  <si>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</si>
  <si>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</si>
  <si>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</si>
  <si>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</si>
  <si>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</si>
  <si>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</si>
  <si>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</si>
  <si>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</si>
  <si>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</si>
  <si>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</si>
  <si>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</si>
  <si>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</si>
  <si>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</si>
  <si>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</si>
  <si>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</si>
  <si>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</si>
  <si>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</si>
  <si>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</si>
  <si>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</si>
  <si>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</si>
  <si>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</si>
  <si>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</si>
  <si>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</si>
  <si>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</si>
  <si>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</si>
  <si>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</si>
  <si>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</si>
  <si>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</si>
  <si>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</si>
  <si>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</si>
  <si>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</si>
  <si>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</si>
  <si>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</si>
  <si>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</si>
  <si>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</si>
  <si>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</si>
  <si>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</si>
  <si>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</si>
  <si>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</si>
  <si>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</si>
  <si>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</si>
  <si>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</si>
  <si>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</si>
  <si>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</si>
  <si>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</si>
  <si>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</si>
  <si>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</si>
  <si>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</si>
  <si>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</si>
  <si>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</si>
  <si>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</si>
  <si>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</si>
  <si>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</si>
  <si>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</si>
  <si>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</si>
  <si>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</si>
  <si>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</si>
  <si>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</si>
  <si>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</si>
  <si>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</si>
  <si>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</si>
  <si>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</si>
  <si>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</si>
  <si>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</si>
  <si>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</si>
  <si>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</si>
  <si>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</si>
  <si>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</si>
  <si>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</si>
  <si>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</si>
  <si>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</si>
  <si>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</si>
  <si>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</si>
  <si>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</si>
  <si>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</si>
  <si>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</si>
  <si>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</si>
  <si>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</si>
  <si>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</si>
  <si>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</si>
  <si>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</si>
  <si>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</si>
  <si>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</si>
  <si>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</si>
  <si>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</si>
  <si>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</si>
  <si>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</si>
  <si>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</si>
  <si>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</si>
  <si>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</si>
  <si>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</si>
  <si>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</si>
  <si>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</si>
  <si>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</si>
  <si>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</si>
  <si>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</si>
  <si>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</si>
  <si>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</si>
  <si>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</si>
  <si>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</si>
  <si>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</si>
  <si>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</si>
  <si>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</si>
  <si>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</si>
  <si>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</si>
  <si>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</si>
  <si>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</si>
  <si>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</si>
  <si>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</si>
  <si>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</si>
  <si>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</si>
  <si>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</si>
  <si>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</si>
  <si>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</si>
  <si>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</si>
  <si>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</si>
  <si>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</si>
  <si>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</si>
  <si>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</si>
  <si>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</si>
  <si>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</si>
  <si>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</si>
  <si>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</si>
  <si>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</si>
  <si>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</si>
  <si>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</si>
  <si>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</si>
  <si>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</si>
  <si>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</si>
  <si>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</si>
  <si>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</si>
  <si>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</si>
  <si>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</si>
  <si>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</si>
  <si>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</si>
  <si>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</si>
  <si>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</si>
  <si>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</si>
  <si>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</si>
  <si>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</si>
  <si>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</si>
  <si>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</si>
  <si>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</si>
  <si>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</si>
  <si>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</si>
  <si>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</si>
  <si>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</si>
  <si>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</si>
  <si>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</si>
  <si>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</si>
  <si>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</si>
  <si>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</si>
  <si>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</si>
  <si>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</si>
  <si>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</si>
  <si>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</si>
  <si>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</si>
  <si>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</si>
  <si>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</si>
  <si>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</si>
  <si>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</si>
  <si>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</si>
  <si>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</si>
  <si>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</si>
  <si>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</si>
  <si>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</si>
  <si>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</si>
  <si>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</si>
  <si>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</si>
  <si>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</si>
  <si>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</si>
  <si>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</si>
  <si>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</si>
  <si>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</si>
  <si>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</si>
  <si>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</si>
  <si>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</si>
  <si>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</si>
  <si>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</si>
  <si>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</si>
  <si>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</si>
  <si>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</si>
  <si>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</si>
  <si>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</si>
  <si>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</si>
  <si>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</si>
  <si>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</si>
  <si>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</si>
  <si>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</si>
  <si>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</si>
  <si>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</si>
  <si>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</si>
  <si>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</si>
  <si>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</si>
  <si>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</si>
  <si>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</si>
  <si>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</si>
  <si>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</si>
  <si>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</si>
  <si>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</si>
  <si>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</si>
  <si>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</si>
  <si>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</si>
  <si>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</si>
  <si>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</si>
  <si>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</si>
  <si>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</si>
  <si>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</si>
  <si>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</si>
  <si>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</si>
  <si>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</si>
  <si>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</si>
  <si>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</si>
  <si>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</si>
  <si>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</si>
  <si>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</si>
  <si>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</si>
  <si>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</si>
  <si>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</si>
  <si>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</si>
  <si>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</si>
  <si>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</si>
  <si>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</si>
  <si>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</si>
  <si>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</si>
  <si>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</si>
  <si>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</si>
  <si>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</si>
  <si>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</si>
  <si>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</si>
  <si>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</si>
  <si>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</si>
  <si>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</si>
  <si>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</si>
  <si>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</si>
  <si>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</si>
  <si>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</si>
  <si>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</si>
  <si>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</si>
  <si>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</si>
  <si>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</si>
  <si>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</si>
  <si>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</si>
  <si>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</si>
  <si>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</si>
  <si>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</si>
  <si>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</si>
  <si>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</si>
  <si>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</si>
  <si>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</si>
  <si>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</si>
  <si>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</si>
  <si>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</si>
  <si>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</si>
  <si>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</si>
  <si>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</si>
  <si>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</si>
  <si>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</si>
  <si>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</si>
  <si>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</si>
  <si>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</si>
  <si>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</si>
  <si>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</si>
  <si>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</si>
  <si>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</si>
  <si>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</si>
  <si>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</si>
  <si>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</si>
  <si>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</si>
  <si>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</si>
  <si>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</si>
  <si>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</si>
  <si>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</si>
  <si>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</si>
  <si>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</si>
  <si>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</si>
  <si>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</si>
  <si>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</si>
  <si>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</si>
  <si>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</si>
  <si>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</si>
  <si>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</si>
  <si>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</si>
  <si>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</si>
  <si>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</si>
  <si>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</si>
  <si>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</si>
  <si>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</si>
  <si>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</si>
  <si>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</si>
  <si>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</si>
  <si>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</si>
  <si>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</si>
  <si>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</si>
  <si>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</si>
  <si>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</si>
  <si>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</si>
  <si>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</si>
  <si>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</si>
  <si>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</si>
  <si>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</si>
  <si>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</si>
  <si>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</si>
  <si>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</si>
  <si>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</si>
  <si>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</si>
  <si>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</si>
  <si>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</si>
  <si>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</si>
  <si>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</si>
  <si>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</si>
  <si>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</si>
  <si>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</si>
  <si>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</si>
  <si>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</si>
  <si>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</si>
  <si>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</si>
  <si>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</si>
  <si>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</si>
  <si>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</si>
  <si>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</si>
  <si>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</si>
  <si>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</si>
  <si>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</si>
  <si>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</si>
  <si>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</si>
  <si>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</si>
  <si>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</si>
  <si>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</si>
  <si>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</si>
  <si>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</si>
  <si>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</si>
  <si>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</si>
  <si>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</si>
  <si>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</si>
  <si>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</si>
  <si>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</si>
  <si>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</si>
  <si>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</si>
  <si>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</si>
  <si>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</si>
  <si>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</si>
  <si>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</si>
  <si>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</si>
  <si>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</si>
  <si>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</si>
  <si>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</si>
  <si>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</si>
  <si>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</si>
  <si>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</si>
  <si>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</si>
  <si>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</si>
  <si>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</si>
  <si>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</si>
  <si>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</si>
  <si>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</si>
  <si>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</si>
  <si>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</si>
  <si>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</si>
  <si>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</si>
  <si>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</si>
  <si>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</si>
  <si>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</si>
  <si>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</si>
  <si>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</si>
  <si>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</si>
  <si>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</si>
  <si>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</si>
  <si>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</si>
  <si>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</si>
  <si>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</si>
  <si>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</si>
  <si>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</si>
  <si>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</si>
  <si>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</si>
  <si>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</si>
  <si>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</si>
  <si>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</si>
  <si>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</si>
  <si>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</si>
  <si>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</si>
  <si>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</si>
  <si>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</si>
  <si>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</si>
  <si>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</si>
  <si>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</si>
  <si>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</si>
  <si>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</si>
  <si>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</si>
  <si>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</si>
  <si>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</si>
  <si>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</si>
  <si>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</si>
  <si>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</si>
  <si>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</si>
  <si>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</si>
  <si>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</si>
  <si>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</si>
  <si>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</si>
  <si>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</si>
  <si>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</si>
  <si>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</si>
  <si>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</si>
  <si>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</si>
  <si>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</si>
  <si>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</si>
  <si>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</si>
  <si>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</si>
  <si>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</si>
  <si>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</si>
  <si>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</si>
  <si>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</si>
  <si>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</si>
  <si>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</si>
  <si>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</si>
  <si>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</si>
  <si>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</si>
  <si>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</si>
  <si>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</si>
  <si>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</si>
  <si>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</si>
  <si>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</si>
  <si>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</si>
  <si>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</si>
  <si>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</si>
  <si>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</si>
  <si>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</si>
  <si>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</si>
  <si>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</si>
  <si>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</si>
  <si>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</si>
  <si>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</si>
  <si>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</si>
  <si>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</si>
  <si>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</si>
  <si>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</si>
  <si>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</si>
  <si>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</si>
  <si>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</si>
  <si>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</si>
  <si>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</si>
  <si>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</si>
  <si>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</si>
  <si>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</si>
  <si>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</si>
  <si>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</si>
  <si>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</si>
  <si>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</si>
  <si>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</si>
  <si>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</si>
  <si>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</si>
  <si>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</si>
  <si>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</si>
  <si>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</si>
  <si>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</si>
  <si>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</si>
  <si>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</si>
  <si>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</si>
  <si>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</si>
  <si>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</si>
  <si>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</si>
  <si>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</si>
  <si>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</si>
  <si>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</si>
  <si>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</si>
  <si>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</si>
  <si>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</si>
  <si>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</si>
  <si>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</si>
  <si>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</si>
  <si>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</si>
  <si>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</si>
  <si>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</si>
  <si>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</si>
  <si>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</si>
  <si>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</si>
  <si>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</si>
  <si>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</si>
  <si>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</si>
  <si>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</si>
  <si>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</si>
  <si>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</si>
  <si>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</si>
  <si>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</si>
  <si>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</si>
  <si>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</si>
  <si>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</si>
  <si>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</si>
  <si>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</si>
  <si>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</si>
  <si>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</si>
  <si>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</si>
  <si>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</si>
  <si>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</si>
  <si>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</si>
  <si>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</si>
  <si>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</si>
  <si>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</si>
  <si>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</si>
  <si>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</si>
  <si>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</si>
  <si>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</si>
  <si>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</si>
  <si>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</si>
  <si>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</si>
  <si>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</si>
  <si>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</si>
  <si>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</si>
  <si>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</si>
  <si>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</si>
  <si>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</si>
  <si>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</si>
  <si>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</si>
  <si>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</si>
  <si>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</si>
  <si>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</si>
  <si>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</si>
  <si>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</si>
  <si>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</si>
  <si>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</si>
  <si>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</si>
  <si>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</si>
  <si>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</si>
  <si>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</si>
  <si>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</si>
  <si>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</si>
  <si>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</si>
  <si>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</si>
  <si>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</si>
  <si>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</si>
  <si>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</si>
  <si>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</si>
  <si>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</si>
  <si>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</si>
  <si>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</si>
  <si>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</si>
  <si>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</si>
  <si>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</si>
  <si>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</si>
  <si>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</si>
  <si>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</si>
  <si>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</si>
  <si>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</si>
  <si>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</si>
  <si>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</si>
  <si>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</si>
  <si>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</si>
  <si>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</si>
  <si>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</si>
  <si>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</si>
  <si>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</si>
  <si>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</si>
  <si>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</si>
  <si>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</si>
  <si>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</si>
  <si>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</si>
  <si>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</si>
  <si>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</si>
  <si>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</si>
  <si>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</si>
  <si>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</si>
  <si>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</si>
  <si>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</si>
  <si>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</si>
  <si>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</si>
  <si>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</si>
  <si>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</si>
  <si>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</si>
  <si>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</si>
  <si>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</si>
  <si>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</si>
  <si>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</si>
  <si>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</si>
  <si>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</si>
  <si>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</si>
  <si>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</si>
  <si>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</si>
  <si>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</si>
  <si>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</si>
  <si>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</si>
  <si>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</si>
  <si>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</si>
  <si>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</si>
  <si>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</si>
  <si>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</si>
  <si>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</si>
  <si>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</si>
  <si>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</si>
  <si>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</si>
  <si>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</si>
  <si>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</si>
  <si>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</si>
  <si>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</si>
  <si>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</si>
  <si>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</si>
  <si>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</si>
  <si>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</si>
  <si>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</si>
  <si>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</si>
  <si>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</si>
  <si>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</si>
  <si>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</si>
  <si>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</si>
  <si>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</si>
  <si>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</si>
  <si>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</si>
  <si>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</si>
  <si>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</si>
  <si>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</si>
  <si>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</si>
  <si>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</si>
  <si>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</si>
  <si>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</si>
  <si>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</si>
  <si>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</si>
  <si>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</si>
  <si>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</si>
  <si>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</si>
  <si>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</si>
  <si>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</si>
  <si>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</si>
  <si>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</si>
  <si>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</si>
  <si>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</si>
  <si>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</si>
  <si>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</si>
  <si>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</si>
  <si>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</si>
  <si>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</si>
  <si>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</si>
  <si>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</si>
  <si>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</si>
  <si>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</si>
  <si>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</si>
  <si>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</si>
  <si>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</si>
  <si>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</si>
  <si>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</si>
  <si>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</si>
  <si>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</si>
  <si>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</si>
  <si>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</si>
  <si>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</si>
  <si>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</si>
  <si>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</si>
  <si>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</si>
  <si>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</si>
  <si>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</si>
  <si>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</si>
  <si>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</si>
  <si>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</si>
  <si>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</si>
  <si>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</si>
  <si>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</si>
  <si>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</si>
  <si>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</si>
  <si>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</si>
  <si>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</si>
  <si>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</si>
  <si>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</si>
  <si>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</si>
  <si>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</si>
  <si>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</si>
  <si>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</si>
  <si>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</si>
  <si>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</si>
  <si>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</si>
  <si>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</si>
  <si>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</si>
  <si>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</si>
  <si>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</si>
  <si>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</si>
  <si>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</si>
  <si>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</si>
  <si>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</si>
  <si>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</si>
  <si>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</si>
  <si>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</si>
  <si>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</si>
  <si>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</si>
  <si>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</si>
  <si>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</si>
  <si>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</si>
  <si>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</si>
  <si>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</si>
  <si>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</si>
  <si>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</si>
  <si>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</si>
  <si>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</si>
  <si>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</si>
  <si>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</si>
  <si>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</si>
  <si>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</si>
  <si>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</si>
  <si>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</si>
  <si>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</si>
  <si>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</si>
  <si>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</si>
  <si>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</si>
  <si>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</si>
  <si>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</si>
  <si>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</si>
  <si>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</si>
  <si>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</si>
  <si>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</si>
  <si>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</si>
  <si>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</si>
  <si>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</si>
  <si>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</si>
  <si>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</si>
  <si>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</si>
  <si>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</si>
  <si>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</si>
  <si>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</si>
  <si>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</si>
  <si>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</si>
  <si>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</si>
  <si>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</si>
  <si>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</si>
  <si>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</si>
  <si>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</si>
  <si>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</si>
  <si>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</si>
  <si>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</si>
  <si>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</si>
  <si>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</si>
  <si>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</si>
  <si>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</si>
  <si>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</si>
  <si>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</si>
  <si>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</si>
  <si>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</si>
  <si>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</si>
  <si>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</si>
  <si>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</si>
  <si>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</si>
  <si>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</si>
  <si>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</si>
  <si>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</si>
  <si>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</si>
  <si>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</si>
  <si>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</si>
  <si>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</si>
  <si>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</si>
  <si>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</si>
  <si>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</si>
  <si>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</si>
  <si>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</si>
  <si>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</si>
  <si>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</si>
  <si>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</si>
  <si>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</si>
  <si>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</si>
  <si>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</si>
  <si>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</si>
  <si>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</si>
  <si>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</si>
  <si>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</si>
  <si>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</si>
  <si>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</si>
  <si>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</si>
  <si>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</si>
  <si>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</si>
  <si>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</si>
  <si>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</si>
  <si>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</si>
  <si>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</si>
  <si>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</si>
  <si>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</si>
  <si>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</si>
  <si>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</si>
  <si>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</si>
  <si>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</si>
  <si>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</si>
  <si>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</si>
  <si>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</si>
  <si>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</si>
  <si>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</si>
  <si>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</si>
  <si>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</si>
  <si>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</si>
  <si>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</si>
  <si>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</si>
  <si>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</si>
  <si>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</si>
  <si>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</si>
  <si>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</si>
  <si>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</si>
  <si>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</si>
  <si>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</si>
  <si>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</si>
  <si>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</si>
  <si>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</si>
  <si>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</si>
  <si>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</si>
  <si>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</si>
  <si>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</si>
  <si>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</si>
  <si>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</si>
  <si>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</si>
  <si>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</si>
  <si>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</si>
  <si>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</si>
  <si>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</si>
  <si>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</si>
  <si>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</si>
  <si>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</si>
  <si>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</si>
  <si>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</si>
  <si>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</si>
  <si>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</si>
  <si>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</si>
  <si>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</si>
  <si>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</si>
  <si>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</si>
  <si>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</si>
  <si>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</si>
  <si>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</si>
  <si>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</si>
  <si>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</si>
  <si>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</si>
  <si>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</si>
  <si>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</si>
  <si>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</si>
  <si>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</si>
  <si>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</si>
  <si>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</si>
  <si>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</si>
  <si>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</si>
  <si>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</si>
  <si>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</si>
  <si>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</si>
  <si>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</si>
  <si>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</si>
  <si>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</si>
  <si>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</si>
  <si>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</si>
  <si>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</si>
  <si>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</si>
  <si>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</si>
  <si>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</si>
  <si>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</si>
  <si>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</si>
  <si>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</si>
  <si>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</si>
  <si>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</si>
  <si>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</si>
  <si>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</si>
  <si>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</si>
  <si>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</si>
  <si>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</si>
  <si>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</si>
  <si>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</si>
  <si>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</si>
  <si>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</si>
  <si>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</si>
  <si>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</si>
  <si>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</si>
  <si>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</si>
  <si>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</si>
  <si>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</si>
  <si>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</si>
  <si>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</si>
  <si>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</si>
  <si>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</si>
  <si>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</si>
  <si>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</si>
  <si>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</si>
  <si>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</si>
  <si>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</si>
  <si>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</si>
  <si>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</si>
  <si>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</si>
  <si>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</si>
  <si>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</si>
  <si>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</si>
  <si>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</si>
  <si>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</si>
  <si>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</si>
  <si>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</si>
  <si>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</si>
  <si>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</si>
  <si>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</si>
  <si>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</si>
  <si>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</si>
  <si>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</si>
  <si>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</si>
  <si>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</si>
  <si>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</si>
  <si>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</si>
  <si>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</si>
  <si>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</si>
  <si>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</si>
  <si>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</si>
  <si>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</si>
  <si>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</si>
  <si>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</si>
  <si>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</si>
  <si>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</si>
  <si>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</si>
  <si>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</si>
  <si>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</si>
  <si>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</si>
  <si>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</si>
  <si>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</si>
  <si>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</si>
  <si>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</si>
  <si>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</si>
  <si>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</si>
  <si>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</si>
  <si>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</si>
  <si>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</si>
  <si>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</si>
  <si>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</si>
  <si>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</si>
  <si>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</si>
  <si>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</si>
  <si>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</si>
  <si>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</si>
  <si>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</si>
  <si>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</si>
  <si>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</si>
  <si>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</si>
  <si>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</si>
  <si>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</si>
  <si>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</si>
  <si>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</si>
  <si>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</si>
  <si>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</si>
  <si>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</si>
  <si>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</si>
  <si>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</si>
  <si>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</si>
  <si>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</si>
  <si>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</si>
  <si>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</si>
  <si>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</si>
  <si>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</si>
  <si>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</si>
  <si>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</si>
  <si>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</si>
  <si>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</si>
  <si>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</si>
  <si>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</si>
  <si>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</si>
  <si>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</si>
  <si>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</si>
  <si>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</si>
  <si>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</si>
  <si>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</si>
  <si>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</si>
  <si>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</si>
  <si>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</si>
  <si>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</si>
  <si>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</si>
  <si>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</si>
  <si>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</si>
  <si>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</si>
  <si>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</si>
  <si>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</si>
  <si>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</si>
  <si>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</si>
  <si>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</si>
  <si>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</si>
  <si>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</si>
  <si>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</si>
  <si>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</si>
  <si>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</si>
  <si>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</si>
  <si>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</si>
  <si>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</si>
  <si>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</si>
  <si>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</si>
  <si>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</si>
  <si>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</si>
  <si>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</si>
  <si>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</si>
  <si>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</si>
  <si>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</si>
  <si>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PCM-20251031-00000781</t>
  </si>
  <si>
    <t xml:space="preserve">ETA 70 mins </t>
  </si>
  <si>
    <t>PCM-20251031-00000812</t>
  </si>
  <si>
    <t xml:space="preserve">ETA 45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</si>
</sst>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22" fontId="22" fillId="0" borderId="9" xfId="0" applyNumberFormat="1" applyFont="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7" totalsRowShown="0" headerRowDxfId="157" dataDxfId="156" headerRowBorderDxfId="154" tableBorderDxfId="155" totalsRowBorderDxfId="153">
  <autoFilter ref="A1:CJ16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4" totalsRowShown="0" headerRowDxfId="48" dataDxfId="47" headerRowBorderDxfId="45" tableBorderDxfId="46" totalsRowBorderDxfId="44">
  <autoFilter ref="A1:L1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0" totalsRowShown="0" headerRowDxfId="15" dataDxfId="14" headerRowBorderDxfId="12" tableBorderDxfId="13">
  <autoFilter ref="A1:L4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298.68271249999816</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45961.631138425924</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45961.631138425924</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45961.631138425924</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45961.631138425924</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45961.631138425924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45961.631138425924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45961.631138425924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45961.631138425924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45961.631138425924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45961.631138425924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45961.631138425924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45961.631138425924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45961.631138425924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45961.631138425924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45961.631138425924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45961.631138425924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45961.631138425924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45961.631138425924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45961.631138425924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45961.631138425924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45961.631138425924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45961.631138425924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45961.631138425924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45961.631138425924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45961.631138425924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45961.631138425924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45961.631138425924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45961.631138425924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45961.631138425924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45961.631138425924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45961.631138425924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45961.631138425924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45961.631138425924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45961.631138425924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45961.631138425924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45961.631138425924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45961.631138425924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45961.631138425924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45961.631138425924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45961.631138425924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45961.631138425924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45961.631138425924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45961.631138425924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45961.631138425924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45961.631138425924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45961.631138425924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45961.631138425924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45961.631138425924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45961.631138425924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45961.631138425924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45961.631138425924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45961.631138425924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45961.631138425924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45961.631138425924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45961.631138425924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45961.631138425924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45961.631138425924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45961.631138425924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45961.631138425924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45961.631138425924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45961.631138425924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45961.631138425924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45961.631138425924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45961.631138425924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45961.631138425924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45961.631138425924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45961.631138425924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45961.631138425924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45961.631138425924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45961.631138425924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45961.631138425924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45961.631138425924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45961.631138425924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45961.631138425924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45961.631138425924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45961.631138425924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45961.631138425924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45961.631138425924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45961.631138425924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45961.631138425924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45961.631138425924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45961.631138425924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45961.631138425924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45961.631138425924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45961.631138425924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45961.631138425924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45961.631138425924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45961.631138425924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45961.631138425924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45961.631138425924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45961.631138425924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45961.631138425924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45961.631138425924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45961.631138425924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45961.631138425924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45961.631138425924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45961.631138425924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45961.631138425924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45961.631138425924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45961.631138425924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45961.631138425924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45961.631138425924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45961.631138425924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45961.631138425924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45961.631138425924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45961.631138425924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45961.631138425924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45961.631138425924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45961.631138425924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45961.631138425924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45961.631138425924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45961.631138425924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45961.631138425924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45961.631138425924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45961.631138425924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45961.631138425924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45961.631138425924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45961.631138425924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45961.631138425924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45961.631138425924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45961.631138425924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45961.631138425924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45961.631138425924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45961.631138425924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45961.631138425924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45961.631138425924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45961.631138425924</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45961.631138425924</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B83FC3B1-AA5D-46F5-831B-AEB107650885}"/>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136.63130046296283</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2.8890550925934804</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45961.631138425924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45961.631138425924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45961.631138425924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45961.631138425924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45961.631138425924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45961.631138425924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45961.631138425924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45961.631138425924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45961.631138425924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45961.631138425924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45961.631138425924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45961.631138425924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45961.631138425924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45961.631138425924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45961.631138425924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45961.631138425924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45961.631138425924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45961.631138425924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61"/>
      <c r="B23" s="162" t="str">
        <f>IFERROR(VLOOKUP(D23,DB!A:K,11,0),"")</f>
        <v/>
      </c>
      <c r="C23" s="162"/>
      <c r="D23" s="162"/>
      <c r="E23" s="163"/>
      <c r="F23" s="164"/>
      <c r="G23" s="165">
        <f ca="1">IFERROR(NOW()-F23,"-")</f>
        <v>45961.631138425924</v>
      </c>
      <c r="H23" s="164"/>
      <c r="I23" s="162" t="str">
        <f>IFERROR(VLOOKUP(D23,DB!A:F,6,0),"")</f>
        <v/>
      </c>
      <c r="J23" s="162" t="str">
        <f>IFERROR(VLOOKUP(D23,DB!A:G,7,0),"")</f>
        <v/>
      </c>
      <c r="K23" s="166"/>
      <c r="L23" s="162" t="str">
        <f>IFERROR(VLOOKUP(D23,DB!A:I,9,0),"")</f>
        <v/>
      </c>
      <c r="M23" s="162"/>
      <c r="N23" s="162"/>
      <c r="O23" s="162"/>
      <c r="P23" s="162"/>
      <c r="Q23" s="162"/>
      <c r="R23" s="162"/>
      <c r="S23" s="162"/>
      <c r="T23" s="162"/>
      <c r="U23" s="162"/>
      <c r="V23" s="162"/>
      <c r="W23" s="162"/>
      <c r="X23" s="162"/>
      <c r="Y23" s="162"/>
      <c r="Z23" s="162"/>
      <c r="AA23" s="162"/>
      <c r="AB23" s="162"/>
      <c r="AC23" s="162"/>
      <c r="AD23" s="162"/>
      <c r="AE23" s="162"/>
      <c r="AF23" s="162"/>
      <c r="AG23" s="162"/>
      <c r="AH23" s="162"/>
      <c r="AI23" s="162"/>
      <c r="AJ23" s="162"/>
      <c r="AK23" s="162"/>
      <c r="AL23" s="162"/>
      <c r="AM23" s="162"/>
      <c r="AN23" s="162"/>
      <c r="AO23" s="162"/>
      <c r="AP23" s="162"/>
      <c r="AQ23" s="162"/>
      <c r="AR23" s="162"/>
      <c r="AS23" s="162"/>
      <c r="AT23" s="162"/>
      <c r="AU23" s="162"/>
      <c r="AV23" s="162"/>
      <c r="AW23" s="162"/>
      <c r="AX23" s="162"/>
      <c r="AY23" s="162"/>
      <c r="AZ23" s="162"/>
      <c r="BA23" s="162"/>
      <c r="BB23" s="162"/>
      <c r="BC23" s="162"/>
      <c r="BD23" s="162"/>
      <c r="BE23" s="162"/>
      <c r="BF23" s="162"/>
      <c r="BG23" s="162"/>
      <c r="BH23" s="162"/>
      <c r="BI23" s="162"/>
      <c r="BJ23" s="162"/>
      <c r="BK23" s="162"/>
      <c r="BL23" s="162"/>
      <c r="BM23" s="162"/>
      <c r="BN23" s="162"/>
      <c r="BO23" s="162"/>
      <c r="BP23" s="162"/>
      <c r="BQ23" s="162"/>
      <c r="BR23" s="162"/>
      <c r="BS23" s="162"/>
      <c r="BT23" s="162"/>
      <c r="BU23" s="162"/>
      <c r="BV23" s="162"/>
      <c r="BW23" s="162"/>
      <c r="BX23" s="162"/>
      <c r="BY23" s="162"/>
      <c r="BZ23" s="162"/>
      <c r="CA23" s="162"/>
      <c r="CB23" s="162"/>
      <c r="CC23" s="162"/>
      <c r="CD23" s="162"/>
      <c r="CE23" s="162"/>
      <c r="CF23" s="162"/>
      <c r="CG23" s="162"/>
      <c r="CH23" s="162"/>
      <c r="CI23" s="162"/>
      <c r="CJ23" s="167"/>
    </row>
    <row r="24" spans="1:88" ht="31.5" customHeight="1">
      <c r="A24" s="113"/>
      <c r="B24" s="18" t="str">
        <f>IFERROR(VLOOKUP(D24,DB!A:K,11,0),"")</f>
        <v/>
      </c>
      <c r="C24" s="18"/>
      <c r="D24" s="18"/>
      <c r="E24" s="114"/>
      <c r="F24" s="115"/>
      <c r="G24" s="116">
        <f ca="1">IFERROR(NOW()-F24,"-")</f>
        <v>45961.631138425924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45961.631138425924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45961.631138425924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45961.631138425924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45961.631138425924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45961.631138425924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45961.631138425924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45961.631138425924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45961.631138425924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45961.631138425924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45961.631138425924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45961.631138425924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45961.631138425924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45961.631138425924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45961.631138425924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45961.631138425924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45961.631138425924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45961.631138425924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45961.631138425924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45961.631138425924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45961.631138425924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45961.631138425924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45961.631138425924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45961.631138425924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45961.631138425924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45961.631138425924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45961.631138425924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45961.631138425924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45961.631138425924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45961.631138425924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45961.631138425924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45961.631138425924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45961.631138425924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45961.631138425924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45961.631138425924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45961.631138425924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45961.631138425924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45961.631138425924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45961.631138425924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45961.631138425924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45961.631138425924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45961.631138425924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45961.631138425924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45961.631138425924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45961.631138425924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45961.631138425924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45961.631138425924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45961.631138425924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45961.631138425924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45961.631138425924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45961.631138425924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45961.631138425924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45961.631138425924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45961.631138425924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45961.631138425924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45961.631138425924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45961.631138425924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45961.631138425924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45961.631138425924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45961.631138425924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45961.631138425924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45961.631138425924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45961.631138425924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45961.631138425924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45961.631138425924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45961.631138425924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45961.631138425924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45961.631138425924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45961.631138425924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45961.631138425924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45961.631138425924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45961.631138425924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45961.631138425924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45961.631138425924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45961.631138425924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45961.631138425924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45961.631138425924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45961.631138425924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45961.631138425924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45961.631138425924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45961.631138425924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45961.631138425924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45961.631138425924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45961.631138425924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45961.631138425924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45961.631138425924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45961.631138425924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45961.631138425924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45961.631138425924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45961.631138425924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45961.631138425924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45961.631138425924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45961.631138425924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45961.631138425924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45961.631138425924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45961.631138425924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45961.631138425924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45961.631138425924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45961.631138425924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45961.631138425924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45961.631138425924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45961.631138425924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45961.631138425924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45961.631138425924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45961.631138425924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45961.631138425924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45961.631138425924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45961.631138425924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45961.631138425924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45961.631138425924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45961.631138425924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45961.631138425924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45961.631138425924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45961.631138425924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45961.631138425924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45961.631138425924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45961.631138425924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45961.631138425924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45961.631138425924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45961.631138425924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45961.631138425924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45961.631138425924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45961.631138425924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45961.631138425924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45961.631138425924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45961.631138425924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45961.631138425924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45961.631138425924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45961.631138425924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45961.631138425924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45961.631138425924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45961.631138425924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45961.631138425924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45961.631138425924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45961.631138425924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45961.631138425924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45961.631138425924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45961.631138425924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45961.631138425924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45961.631138425924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45961.631138425924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45961.631138425924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45961.631138425924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61"/>
      <c r="B167" s="162" t="str">
        <f>IFERROR(VLOOKUP(D167,DB!A:K,11,0),"")</f>
        <v/>
      </c>
      <c r="C167" s="162"/>
      <c r="D167" s="162"/>
      <c r="E167" s="163"/>
      <c r="F167" s="164"/>
      <c r="G167" s="165">
        <f ca="1">IFERROR(NOW()-F167,"-")</f>
        <v>45961.631138425924</v>
      </c>
      <c r="H167" s="164"/>
      <c r="I167" s="162" t="str">
        <f>IFERROR(VLOOKUP(D167,DB!A:F,6,0),"")</f>
        <v/>
      </c>
      <c r="J167" s="162" t="str">
        <f>IFERROR(VLOOKUP(D167,DB!A:G,7,0),"")</f>
        <v/>
      </c>
      <c r="K167" s="166"/>
      <c r="L167" s="162" t="str">
        <f>IFERROR(VLOOKUP(D167,DB!A:I,9,0),"")</f>
        <v/>
      </c>
      <c r="M167" s="162"/>
      <c r="N167" s="162"/>
      <c r="O167" s="162"/>
      <c r="P167" s="162"/>
      <c r="Q167" s="162"/>
      <c r="R167" s="162"/>
      <c r="S167" s="162"/>
      <c r="T167" s="162"/>
      <c r="U167" s="162"/>
      <c r="V167" s="162"/>
      <c r="W167" s="162"/>
      <c r="X167" s="162"/>
      <c r="Y167" s="162"/>
      <c r="Z167" s="162"/>
      <c r="AA167" s="162"/>
      <c r="AB167" s="162"/>
      <c r="AC167" s="162"/>
      <c r="AD167" s="162"/>
      <c r="AE167" s="162"/>
      <c r="AF167" s="162"/>
      <c r="AG167" s="162"/>
      <c r="AH167" s="162"/>
      <c r="AI167" s="162"/>
      <c r="AJ167" s="162"/>
      <c r="AK167" s="162"/>
      <c r="AL167" s="162"/>
      <c r="AM167" s="162"/>
      <c r="AN167" s="162"/>
      <c r="AO167" s="162"/>
      <c r="AP167" s="162"/>
      <c r="AQ167" s="162"/>
      <c r="AR167" s="162"/>
      <c r="AS167" s="162"/>
      <c r="AT167" s="162"/>
      <c r="AU167" s="162"/>
      <c r="AV167" s="162"/>
      <c r="AW167" s="162"/>
      <c r="AX167" s="162"/>
      <c r="AY167" s="162"/>
      <c r="AZ167" s="162"/>
      <c r="BA167" s="162"/>
      <c r="BB167" s="162"/>
      <c r="BC167" s="162"/>
      <c r="BD167" s="162"/>
      <c r="BE167" s="162"/>
      <c r="BF167" s="162"/>
      <c r="BG167" s="162"/>
      <c r="BH167" s="162"/>
      <c r="BI167" s="162"/>
      <c r="BJ167" s="162"/>
      <c r="BK167" s="162"/>
      <c r="BL167" s="162"/>
      <c r="BM167" s="162"/>
      <c r="BN167" s="162"/>
      <c r="BO167" s="162"/>
      <c r="BP167" s="162"/>
      <c r="BQ167" s="162"/>
      <c r="BR167" s="162"/>
      <c r="BS167" s="162"/>
      <c r="BT167" s="162"/>
      <c r="BU167" s="162"/>
      <c r="BV167" s="162"/>
      <c r="BW167" s="162"/>
      <c r="BX167" s="162"/>
      <c r="BY167" s="162"/>
      <c r="BZ167" s="162"/>
      <c r="CA167" s="162"/>
      <c r="CB167" s="162"/>
      <c r="CC167" s="162"/>
      <c r="CD167" s="162"/>
      <c r="CE167" s="162"/>
      <c r="CF167" s="162"/>
      <c r="CG167" s="162"/>
      <c r="CH167" s="162"/>
      <c r="CI167" s="162"/>
      <c r="CJ167" s="167"/>
    </row>
  </sheetData>
  <dataValidations count="2">
    <dataValidation allowBlank="1" showInputMessage="1" showErrorMessage="1" sqref="E1" xr:uid="{4D935161-CDD3-4592-B877-3FB59C99E142}"/>
    <dataValidation type="list" allowBlank="1" showInputMessage="1" showErrorMessage="1" sqref="E3:E16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45961.631138425924</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45961.631138425924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45961.631138425924</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45961.631138425924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45961.631138425924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45961.631138425924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45961.631138425924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45961.631138425924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45961.631138425924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45961.631138425924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45961.631138425924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45961.631138425924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45961.631138425924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45961.631138425924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45961.631138425924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45961.631138425924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45961.631138425924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45961.631138425924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45961.631138425924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45961.631138425924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45961.631138425924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45961.631138425924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45961.631138425924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45961.631138425924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45961.631138425924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45961.631138425924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45961.631138425924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45961.631138425924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45961.631138425924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45961.631138425924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45961.631138425924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45961.631138425924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45961.631138425924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45961.631138425924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45961.631138425924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45961.631138425924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45961.631138425924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45961.631138425924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45961.631138425924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45961.631138425924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45961.631138425924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45961.631138425924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45961.631138425924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45961.631138425924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45961.631138425924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45961.631138425924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45961.631138425924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45961.631138425924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45961.631138425924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45961.631138425924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45961.631138425924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45961.631138425924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45961.631138425924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45961.631138425924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45961.631138425924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45961.631138425924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45961.631138425924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45961.631138425924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45961.631138425924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45961.631138425924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45961.631138425924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45961.631138425924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45961.631138425924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45961.631138425924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45961.631138425924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45961.631138425924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45961.631138425924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45961.631138425924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45961.631138425924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45961.631138425924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45961.631138425924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45961.631138425924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45961.631138425924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45961.631138425924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45961.631138425924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45961.631138425924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45961.631138425924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45961.631138425924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45961.631138425924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45961.631138425924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45961.631138425924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45961.631138425924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45961.631138425924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45961.631138425924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45961.631138425924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45961.631138425924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45961.631138425924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45961.631138425924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45961.631138425924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45961.631138425924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45961.631138425924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45961.631138425924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45961.631138425924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45961.631138425924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45961.631138425924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45961.631138425924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45961.631138425924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45961.631138425924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45961.631138425924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45961.631138425924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45961.631138425924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45961.631138425924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45961.631138425924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45961.631138425924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45961.631138425924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45961.631138425924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45961.631138425924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45961.631138425924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45961.631138425924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45961.631138425924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45961.631138425924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45961.631138425924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45961.631138425924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45961.631138425924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45961.631138425924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45961.631138425924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45961.631138425924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45961.631138425924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45961.631138425924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45961.631138425924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45961.631138425924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45961.631138425924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45961.631138425924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45961.631138425924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45961.631138425924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45961.631138425924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45961.631138425924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45961.631138425924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45961.631138425924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45961.631138425924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45961.631138425924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45961.631138425924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45961.631138425924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45961.631138425924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45961.631138425924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45961.631138425924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45961.631138425924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45961.631138425924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45961.631138425924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45961.631138425924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45961.631138425924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45961.631138425924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45961.631138425924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45961.631138425924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45961.631138425924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45961.631138425924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45961.631138425924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45961.631138425924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45961.631138425924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45961.631138425924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45961.631138425924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45961.631138425924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45961.631138425924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45961.631138425924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45961.631138425924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45961.631138425924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45961.631138425924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45961.631138425924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45961.631138425924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45961.631138425924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45961.631138425924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45961.631138425924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45961.631138425924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45961.631138425924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45961.631138425924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45961.631138425924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45961.631138425924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45961.631138425924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45961.631138425924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45961.631138425924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45961.631138425924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45961.631138425924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45961.631138425924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45961.631138425924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45961.631138425924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45961.631138425924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45961.631138425924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45961.631138425924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45961.631138425924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45961.631138425924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45961.631138425924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45961.631138425924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45961.631138425924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45961.631138425924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45961.631138425924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45961.631138425924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45961.631138425924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45961.631138425924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45961.631138425924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45961.631138425924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45961.631138425924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45961.631138425924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45961.631138425924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45961.631138425924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45961.631138425924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45961.631138425924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45961.631138425924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45961.631138425924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45961.631138425924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45961.631138425924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45961.631138425924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45961.631138425924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45961.631138425924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45961.631138425924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45961.631138425924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45961.631138425924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45961.631138425924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45961.631138425924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45961.631138425924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45961.631138425924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45961.631138425924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45961.631138425924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45961.631138425924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45961.631138425924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45961.631138425924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45961.631138425924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45961.631138425924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45961.631138425924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45961.631138425924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45961.631138425924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45961.631138425924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45961.631138425924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45961.631138425924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45961.631138425924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45961.631138425924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45961.631138425924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45961.631138425924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45961.631138425924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45961.631138425924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45961.631138425924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45961.631138425924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45961.631138425924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45961.631138425924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45961.631138425924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45961.631138425924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45961.631138425924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45961.631138425924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45961.631138425924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45961.631138425924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45961.631138425924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45961.631138425924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45961.631138425924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45961.631138425924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45961.631138425924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45961.631138425924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45961.631138425924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45961.631138425924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45961.631138425924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45961.631138425924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45961.631138425924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45961.631138425924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45961.631138425924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45961.631138425924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45961.631138425924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45961.631138425924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45961.631138425924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45961.631138425924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45961.631138425924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45961.631138425924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45961.631138425924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45961.631138425924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45961.631138425924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45961.631138425924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45961.631138425924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45961.631138425924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45961.631138425924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45961.631138425924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45961.631138425924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45961.631138425924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45961.631138425924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45961.631138425924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45961.631138425924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45961.631138425924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45961.631138425924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45961.631138425924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45961.631138425924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45961.631138425924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45961.631138425924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45961.631138425924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45961.631138425924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45961.631138425924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45961.631138425924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45961.631138425924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45961.631138425924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45961.631138425924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45961.631138425924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45961.631138425924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45961.631138425924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45961.631138425924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45961.631138425924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45961.631138425924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45961.631138425924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45961.631138425924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45961.631138425924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45961.631138425924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45961.631138425924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45961.631138425924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45961.631138425924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45961.631138425924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45961.631138425924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45961.631138425924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45961.631138425924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45961.631138425924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45961.631138425924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45961.631138425924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45961.631138425924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45961.631138425924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45961.631138425924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45961.631138425924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45961.631138425924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45961.631138425924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45961.631138425924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45961.631138425924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45961.631138425924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45961.631138425924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45961.631138425924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45961.631138425924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45961.631138425924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45961.631138425924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45961.631138425924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45961.631138425924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45961.631138425924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45961.631138425924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45961.631138425924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45961.631138425924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45961.631138425924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45961.631138425924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45961.631138425924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45961.631138425924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45961.631138425924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45961.631138425924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45961.631138425924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45961.631138425924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45961.631138425924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45961.631138425924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45961.631138425924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45961.631138425924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45961.631138425924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45961.631138425924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45961.631138425924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45961.631138425924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45961.631138425924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45961.631138425924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45961.631138425924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45961.631138425924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45961.631138425924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45961.631138425924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45961.631138425924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45961.631138425924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45961.631138425924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45961.631138425924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45961.631138425924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45961.631138425924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45961.631138425924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45961.631138425924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45961.631138425924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45961.631138425924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45961.631138425924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45961.631138425924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45961.631138425924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45961.631138425924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45961.631138425924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45961.631138425924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45961.631138425924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45961.631138425924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45961.631138425924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45961.631138425924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45961.631138425924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45961.631138425924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45961.631138425924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45961.631138425924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45961.631138425924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45961.631138425924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45961.631138425924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45961.631138425924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45961.631138425924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45961.631138425924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45961.631138425924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45961.631138425924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45961.631138425924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45961.631138425924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45961.631138425924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45961.631138425924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45961.631138425924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45961.631138425924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45961.631138425924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45961.631138425924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45961.631138425924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45961.631138425924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45961.631138425924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45961.631138425924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45961.631138425924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45961.631138425924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45961.631138425924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45961.631138425924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45961.631138425924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45961.631138425924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45961.631138425924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45961.631138425924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45961.631138425924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45961.631138425924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45961.631138425924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45961.631138425924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45961.631138425924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45961.631138425924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45961.631138425924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45961.631138425924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45961.631138425924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45961.631138425924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45961.631138425924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45961.631138425924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45961.631138425924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45961.631138425924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45961.631138425924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45961.631138425924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45961.631138425924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45961.631138425924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45961.631138425924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45961.631138425924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45961.631138425924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45961.631138425924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45961.631138425924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45961.631138425924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45961.631138425924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45961.631138425924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45961.631138425924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45961.631138425924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45961.631138425924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45961.631138425924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45961.631138425924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45961.631138425924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45961.631138425924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45961.631138425924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45961.631138425924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45961.631138425924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45961.631138425924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45961.631138425924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45961.631138425924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45961.631138425924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45961.631138425924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45961.631138425924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45961.631138425924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45961.631138425924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45961.631138425924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45961.631138425924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45961.631138425924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45961.631138425924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45961.631138425924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45961.631138425924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45961.631138425924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45961.631138425924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45961.631138425924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45961.631138425924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45961.631138425924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45961.631138425924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45961.631138425924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45961.631138425924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45961.631138425924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45961.631138425924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45961.631138425924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45961.631138425924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45961.631138425924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45961.631138425924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45961.631138425924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45961.631138425924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45961.631138425924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45961.631138425924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45961.631138425924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45961.631138425924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45961.631138425924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45961.631138425924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45961.631138425924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45961.631138425924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45961.631138425924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45961.631138425924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45961.631138425924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45961.631138425924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45961.631138425924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45961.631138425924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45961.631138425924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45961.631138425924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45961.631138425924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45961.631138425924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45961.631138425924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45961.631138425924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45961.631138425924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45961.631138425924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45961.631138425924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45961.631138425924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45961.631138425924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45961.631138425924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45961.631138425924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45961.631138425924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45961.631138425924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45961.631138425924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45961.631138425924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45961.631138425924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45961.631138425924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45961.631138425924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45961.631138425924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45961.631138425924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45961.631138425924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45961.631138425924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45961.631138425924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45961.631138425924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45961.631138425924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45961.631138425924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45961.631138425924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45961.631138425924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45961.631138425924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45961.631138425924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45961.631138425924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45961.631138425924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45961.631138425924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45961.631138425924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45961.631138425924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45961.631138425924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45961.631138425924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45961.631138425924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45961.631138425924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45961.631138425924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45961.631138425924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45961.631138425924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45961.631138425924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45961.631138425924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45961.631138425924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45961.631138425924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45961.631138425924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45961.631138425924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45961.631138425924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45961.631138425924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45961.631138425924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45961.631138425924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45961.631138425924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45961.631138425924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45961.631138425924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45961.631138425924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45961.631138425924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45961.631138425924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45961.631138425924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45961.631138425924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45961.631138425924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45961.631138425924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45961.631138425924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45961.631138425924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45961.631138425924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45961.631138425924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45961.631138425924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45961.631138425924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45961.631138425924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45961.631138425924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45961.631138425924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45961.631138425924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45961.631138425924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45961.631138425924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45961.631138425924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45961.631138425924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45961.631138425924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45961.631138425924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45961.631138425924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45961.631138425924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45961.631138425924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45961.631138425924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45961.631138425924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45961.631138425924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45961.631138425924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45961.631138425924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45961.631138425924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45961.631138425924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45961.631138425924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45961.631138425924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45961.631138425924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45961.631138425924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45961.631138425924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45961.631138425924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45961.631138425924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45961.631138425924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45961.631138425924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45961.631138425924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45961.631138425924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45961.631138425924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45961.631138425924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45961.631138425924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45961.631138425924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45961.631138425924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45961.631138425924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45961.631138425924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45961.631138425924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45961.631138425924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45961.631138425924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45961.631138425924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45961.631138425924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45961.631138425924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45961.631138425924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45961.631138425924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45961.631138425924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45961.631138425924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45961.631138425924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45961.631138425924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45961.631138425924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45961.631138425924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45961.631138425924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45961.631138425924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45961.631138425924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45961.631138425924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45961.631138425924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45961.631138425924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45961.631138425924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45961.631138425924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45961.631138425924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45961.631138425924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45961.631138425924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45961.631138425924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45961.631138425924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45961.631138425924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45961.631138425924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45961.631138425924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45961.631138425924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45961.631138425924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45961.631138425924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45961.631138425924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45961.631138425924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45961.631138425924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45961.631138425924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45961.631138425924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45961.631138425924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45961.631138425924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45961.631138425924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45961.631138425924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45961.631138425924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45961.631138425924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45961.631138425924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45961.631138425924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45961.631138425924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45961.631138425924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45961.631138425924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45961.631138425924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45961.631138425924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45961.631138425924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45961.631138425924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45961.631138425924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45961.631138425924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45961.631138425924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45961.631138425924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45961.631138425924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45961.631138425924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45961.631138425924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45961.631138425924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45961.631138425924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45961.631138425924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45961.631138425924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45961.631138425924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45961.631138425924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45961.631138425924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45961.631138425924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45961.631138425924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45961.631138425924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45961.631138425924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45961.631138425924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45961.631138425924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45961.631138425924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45961.631138425924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45961.631138425924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45961.631138425924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45961.631138425924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45961.631138425924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45961.631138425924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45961.631138425924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45961.631138425924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45961.631138425924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45961.631138425924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45961.631138425924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45961.631138425924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45961.631138425924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45961.631138425924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45961.631138425924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45961.631138425924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45961.631138425924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45961.631138425924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45961.631138425924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45961.631138425924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45961.631138425924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45961.631138425924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45961.631138425924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45961.631138425924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45961.631138425924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45961.631138425924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45961.631138425924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45961.631138425924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45961.631138425924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45961.631138425924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45961.631138425924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45961.631138425924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45961.631138425924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45961.631138425924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45961.631138425924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45961.631138425924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45961.631138425924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45961.631138425924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45961.631138425924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45961.631138425924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45961.631138425924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45961.631138425924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45961.631138425924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45961.631138425924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45961.631138425924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45961.631138425924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45961.631138425924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45961.631138425924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45961.631138425924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45961.631138425924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45961.631138425924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45961.631138425924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45961.631138425924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45961.631138425924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45961.631138425924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45961.631138425924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45961.631138425924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45961.631138425924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45961.631138425924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45961.631138425924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45961.631138425924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45961.631138425924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45961.631138425924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45961.631138425924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45961.631138425924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45961.631138425924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45961.631138425924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45961.631138425924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45961.631138425924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45961.631138425924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45961.631138425924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45961.631138425924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45961.631138425924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45961.631138425924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45961.631138425924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45961.631138425924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45961.631138425924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45961.631138425924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45961.631138425924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45961.631138425924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45961.631138425924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45961.631138425924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45961.631138425924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45961.631138425924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45961.631138425924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45961.631138425924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45961.631138425924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45961.631138425924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45961.631138425924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45961.631138425924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45961.631138425924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45961.631138425924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45961.631138425924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45961.631138425924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45961.631138425924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45961.631138425924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45961.631138425924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45961.631138425924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45961.631138425924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45961.631138425924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45961.631138425924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45961.631138425924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45961.631138425924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45961.631138425924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45961.631138425924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45961.631138425924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45961.631138425924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45961.631138425924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45961.631138425924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45961.631138425924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45961.631138425924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45961.631138425924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45961.631138425924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45961.631138425924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45961.631138425924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45961.631138425924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45961.631138425924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45961.631138425924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45961.631138425924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45961.631138425924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45961.631138425924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45961.631138425924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45961.631138425924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45961.631138425924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45961.631138425924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45961.631138425924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45961.631138425924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45961.631138425924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45961.631138425924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45961.631138425924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45961.631138425924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45961.631138425924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45961.631138425924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45961.631138425924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45961.631138425924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45961.631138425924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45961.631138425924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45961.631138425924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45961.631138425924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45961.631138425924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45961.631138425924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45961.631138425924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45961.631138425924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45961.631138425924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45961.631138425924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45961.631138425924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45961.631138425924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45961.631138425924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45961.631138425924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45961.631138425924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45961.631138425924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45961.631138425924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45961.631138425924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45961.631138425924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45961.631138425924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45961.631138425924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45961.631138425924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45961.631138425924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45961.631138425924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45961.631138425924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45961.631138425924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45961.631138425924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45961.631138425924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45961.631138425924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45961.631138425924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45961.631138425924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45961.631138425924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45961.631138425924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45961.631138425924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45961.631138425924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45961.631138425924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45961.631138425924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45961.631138425924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45961.631138425924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45961.631138425924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45961.631138425924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45961.631138425924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45961.631138425924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45961.631138425924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45961.631138425924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45961.631138425924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45961.631138425924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45961.631138425924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45961.631138425924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45961.631138425924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45961.631138425924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45961.631138425924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45961.631138425924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45961.631138425924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45961.631138425924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45961.631138425924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45961.631138425924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45961.631138425924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45961.631138425924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45961.631138425924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45961.631138425924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45961.631138425924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45961.631138425924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45961.631138425924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45961.631138425924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45961.631138425924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45961.631138425924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45961.631138425924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45961.631138425924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45961.631138425924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45961.631138425924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45961.631138425924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45961.631138425924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45961.631138425924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45961.631138425924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45961.631138425924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45961.631138425924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45961.631138425924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45961.631138425924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45961.631138425924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45961.631138425924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45961.631138425924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45961.631138425924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45961.631138425924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45961.631138425924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45961.631138425924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45961.631138425924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45961.631138425924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45961.631138425924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45961.631138425924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45961.631138425924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45961.631138425924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45961.631138425924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45961.631138425924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45961.631138425924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45961.631138425924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45961.631138425924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45961.631138425924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45961.631138425924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45961.631138425924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45961.631138425924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45961.631138425924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45961.631138425924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45961.631138425924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45961.631138425924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45961.631138425924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45961.631138425924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45961.631138425924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45961.631138425924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45961.631138425924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45961.631138425924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45961.631138425924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45961.631138425924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45961.631138425924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45961.631138425924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45961.631138425924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45961.631138425924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45961.631138425924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45961.631138425924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45961.631138425924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45961.631138425924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45961.631138425924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45961.631138425924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45961.631138425924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45961.631138425924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45961.631138425924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45961.631138425924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45961.631138425924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45961.631138425924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45961.631138425924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45961.631138425924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45961.631138425924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45961.631138425924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45961.631138425924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45961.631138425924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45961.631138425924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45961.631138425924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45961.631138425924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45961.631138425924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45961.631138425924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45961.631138425924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45961.631138425924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45961.631138425924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45961.631138425924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45961.631138425924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45961.631138425924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45961.631138425924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45961.631138425924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45961.631138425924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45961.631138425924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45961.631138425924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45961.631138425924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45961.631138425924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45961.631138425924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45961.631138425924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45961.631138425924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45961.631138425924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45961.631138425924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45961.631138425924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45961.631138425924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45961.631138425924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45961.631138425924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45961.631138425924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45961.631138425924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45961.631138425924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45961.631138425924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45961.631138425924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45961.631138425924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45961.631138425924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45961.631138425924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45961.631138425924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45961.631138425924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45961.631138425924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45961.631138425924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45961.631138425924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45961.631138425924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45961.631138425924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45961.631138425924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45961.631138425924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45961.631138425924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45961.631138425924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45961.631138425924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45961.631138425924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45961.631138425924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45961.631138425924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45961.631138425924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45961.631138425924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45961.631138425924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45961.631138425924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45961.631138425924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45961.631138425924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45961.631138425924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45961.631138425924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45961.631138425924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45961.631138425924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45961.631138425924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45961.631138425924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45961.631138425924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45961.631138425924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45961.631138425924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45961.631138425924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45961.631138425924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45961.631138425924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45961.631138425924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45961.631138425924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45961.631138425924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45961.631138425924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45961.631138425924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45961.631138425924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45961.631138425924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45961.631138425924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45961.631138425924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45961.631138425924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45961.631138425924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45961.631138425924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45961.631138425924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45961.631138425924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45961.631138425924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45961.631138425924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45961.631138425924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45961.631138425924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45961.631138425924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45961.631138425924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45961.631138425924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45961.631138425924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45961.631138425924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45961.631138425924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45961.631138425924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45961.631138425924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45961.631138425924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45961.631138425924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45961.631138425924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45961.631138425924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45961.631138425924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45961.631138425924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45961.631138425924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45961.631138425924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45961.631138425924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45961.631138425924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45961.631138425924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45961.631138425924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45961.631138425924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45961.631138425924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45961.631138425924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45961.631138425924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45961.631138425924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45961.631138425924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45961.631138425924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45961.631138425924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45961.631138425924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45961.631138425924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45961.631138425924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45961.631138425924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45961.631138425924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45961.631138425924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45961.631138425924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45961.631138425924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45961.631138425924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45961.631138425924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45961.631138425924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45961.631138425924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45961.631138425924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45961.631138425924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45961.631138425924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45961.631138425924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45961.631138425924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45961.631138425924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45961.631138425924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45961.631138425924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45961.631138425924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45961.631138425924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45961.631138425924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45961.631138425924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45961.631138425924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45961.631138425924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45961.631138425924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45961.631138425924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45961.631138425924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45961.631138425924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45961.631138425924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45961.631138425924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45961.631138425924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45961.631138425924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45961.631138425924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45961.631138425924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45961.631138425924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45961.631138425924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45961.631138425924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45961.631138425924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45961.631138425924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45961.631138425924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45961.631138425924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45961.631138425924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45961.631138425924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45961.631138425924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45961.631138425924</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4"/>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258.1504208333281</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0.66238842592429137</v>
      </c>
      <c r="H3" s="123">
        <v>45960.963101851848</v>
      </c>
      <c r="I3" s="119" t="str">
        <f>IFERROR(VLOOKUP(D3,DB!A:F,6,0),"")</f>
        <v>SCECO</v>
      </c>
      <c r="J3" s="119" t="str">
        <f>IFERROR(VLOOKUP(D3,DB!A:G,7,0),"")</f>
        <v>Weak</v>
      </c>
      <c r="K3" s="125" t="s">
        <v>39110</v>
      </c>
      <c r="L3" s="121" t="str">
        <f>IFERROR(VLOOKUP(D3,DB!A:I,9,0),"")</f>
        <v>Latis</v>
      </c>
    </row>
    <row r="4" spans="1:16" ht="15" customHeight="1">
      <c r="A4" s="119"/>
      <c r="B4" s="119" t="str">
        <f>IFERROR(VLOOKUP(D4,DB!A:K,11,0),"")</f>
        <v/>
      </c>
      <c r="C4" s="120"/>
      <c r="D4" s="121"/>
      <c r="E4" s="98"/>
      <c r="F4" s="123"/>
      <c r="G4" s="124">
        <f ca="1">IFERROR(NOW()-F4,"")</f>
        <v>45961.631138425924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45961.631138425924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45961.631138425924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45961.631138425924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45961.631138425924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45961.631138425924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45961.631138425924</v>
      </c>
      <c r="H10" s="123"/>
      <c r="I10" s="119" t="str">
        <f>IFERROR(VLOOKUP(D10,DB!A:F,6,0),"")</f>
        <v/>
      </c>
      <c r="J10" s="119" t="str">
        <f>IFERROR(VLOOKUP(D10,DB!A:G,7,0),"")</f>
        <v/>
      </c>
      <c r="K10" s="125"/>
      <c r="L10" s="121" t="str">
        <f>IFERROR(VLOOKUP(D10,DB!A:I,9,0),"")</f>
        <v/>
      </c>
    </row>
    <row r="11" spans="1:16" ht="15" customHeight="1">
      <c r="A11" s="119"/>
      <c r="B11" s="119"/>
      <c r="C11" s="120"/>
      <c r="D11" s="121"/>
      <c r="E11" s="98"/>
      <c r="F11" s="123"/>
      <c r="G11" s="124">
        <f ca="1">IFERROR(NOW()-F11,"")</f>
        <v>45961.631138425924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45961.631138425924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45961.631138425924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45961.631138425924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45961.631138425924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45961.631138425924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45961.631138425924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45961.631138425924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45961.631138425924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45961.631138425924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45961.631138425924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45961.631138425924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45961.631138425924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45961.631138425924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45961.631138425924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45961.631138425924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45961.631138425924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45961.631138425924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45961.631138425924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45961.631138425924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45961.631138425924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45961.631138425924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45961.631138425924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45961.631138425924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45961.631138425924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45961.631138425924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45961.631138425924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45961.631138425924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45961.631138425924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45961.631138425924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45961.631138425924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45961.631138425924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45961.631138425924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45961.631138425924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45961.631138425924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45961.631138425924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45961.631138425924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45961.631138425924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45961.631138425924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45961.631138425924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45961.631138425924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45961.631138425924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45961.631138425924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45961.631138425924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45961.631138425924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45961.631138425924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45961.631138425924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45961.631138425924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45961.631138425924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45961.631138425924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45961.631138425924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45961.631138425924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45961.631138425924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45961.631138425924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45961.631138425924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45961.631138425924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45961.631138425924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45961.631138425924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45961.631138425924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45961.631138425924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45961.631138425924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45961.631138425924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45961.631138425924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45961.631138425924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45961.631138425924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45961.631138425924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45961.631138425924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45961.631138425924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45961.631138425924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45961.631138425924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45961.631138425924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45961.631138425924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45961.631138425924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45961.631138425924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45961.631138425924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45961.631138425924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45961.631138425924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45961.631138425924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45961.631138425924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45961.631138425924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45961.631138425924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45961.631138425924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45961.631138425924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45961.631138425924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45961.631138425924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45961.631138425924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45961.631138425924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45961.631138425924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45961.631138425924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45961.631138425924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45961.631138425924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45961.631138425924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45961.631138425924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45961.631138425924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45961.631138425924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45961.631138425924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45961.631138425924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45961.631138425924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45961.631138425924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45961.631138425924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45961.631138425924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45961.631138425924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45961.631138425924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45961.631138425924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45961.631138425924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45961.631138425924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45961.631138425924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45961.631138425924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45961.631138425924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45961.631138425924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45961.631138425924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45961.631138425924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45961.631138425924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45961.631138425924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45961.631138425924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45961.631138425924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45961.631138425924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45961.631138425924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45961.631138425924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45961.631138425924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45961.631138425924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45961.631138425924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45961.631138425924</v>
      </c>
      <c r="H133" s="123"/>
      <c r="I133" s="119" t="str">
        <f>IFERROR(VLOOKUP(D133,DB!A:F,6,0),"")</f>
        <v/>
      </c>
      <c r="J133" s="119" t="str">
        <f>IFERROR(VLOOKUP(D133,DB!A:G,7,0),"")</f>
        <v/>
      </c>
      <c r="K133" s="125"/>
      <c r="L133" s="121" t="str">
        <f>IFERROR(VLOOKUP(D133,DB!A:I,9,0),"")</f>
        <v/>
      </c>
    </row>
    <row r="134" spans="1:12" ht="15" customHeight="1">
      <c r="A134" s="126"/>
      <c r="B134" s="126" t="str">
        <f>IFERROR(VLOOKUP(D134,DB!A:K,11,0),"")</f>
        <v/>
      </c>
      <c r="C134" s="127"/>
      <c r="D134" s="128"/>
      <c r="E134" s="129"/>
      <c r="F134" s="130"/>
      <c r="G134" s="131">
        <f ca="1">IFERROR(NOW()-F134,"")</f>
        <v>45961.631138425924</v>
      </c>
      <c r="H134" s="130"/>
      <c r="I134" s="126" t="str">
        <f>IFERROR(VLOOKUP(D134,DB!A:F,6,0),"")</f>
        <v/>
      </c>
      <c r="J134" s="126" t="str">
        <f>IFERROR(VLOOKUP(D134,DB!A:G,7,0),"")</f>
        <v/>
      </c>
      <c r="K134" s="132"/>
      <c r="L134" s="128" t="str">
        <f>IFERROR(VLOOKUP(D134,DB!A:I,9,0),"")</f>
        <v/>
      </c>
    </row>
  </sheetData>
  <dataValidations count="2">
    <dataValidation allowBlank="1" showInputMessage="1" showErrorMessage="1" sqref="E1" xr:uid="{A4F81451-56CC-4543-9497-104C4E44EE4B}"/>
    <dataValidation type="list" allowBlank="1" showInputMessage="1" showErrorMessage="1" sqref="E2:E2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69.79907824073598</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35.442261111107655</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12.970027314811887</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45961.631138425924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45961.631138425924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45961.631138425924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45961.631138425924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45961.631138425924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45961.631138425924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45961.631138425924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45961.631138425924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45961.631138425924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45961.631138425924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45961.631138425924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45961.631138425924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45961.631138425924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45961.631138425924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45961.631138425924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45961.631138425924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45961.631138425924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45961.631138425924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45961.631138425924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45961.631138425924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45961.631138425924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45961.631138425924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45961.631138425924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45961.631138425924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45961.631138425924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45961.631138425924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45961.631138425924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45961.631138425924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45961.631138425924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45961.631138425924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45961.631138425924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45961.631138425924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45961.631138425924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45961.631138425924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45961.631138425924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45961.631138425924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45961.631138425924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45961.631138425924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45961.631138425924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45961.631138425924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45961.631138425924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45961.631138425924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45961.631138425924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45961.631138425924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45961.631138425924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45961.631138425924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45961.631138425924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45961.631138425924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45961.631138425924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45961.631138425924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45961.631138425924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45961.631138425924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45961.631138425924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45961.631138425924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45961.631138425924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45961.631138425924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45961.631138425924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45961.631138425924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45961.631138425924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45961.631138425924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45961.631138425924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45961.631138425924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45961.631138425924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45961.631138425924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45961.631138425924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45961.631138425924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45961.631138425924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45961.631138425924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45961.631138425924</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45961.631138425924</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45961.631138425924</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45961.631138425924</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45961.631138425924</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45961.631138425924</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45961.631138425924</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45961.631138425924</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45961.631138425924</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45961.631138425924</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45961.631138425924</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45961.631138425924</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45961.631138425924</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45961.631138425924</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45961.631138425924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45961.631138425924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45961.631138425924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45961.631138425924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45961.631138425924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45961.631138425924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45961.631138425924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45961.631138425924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45961.631138425924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45961.631138425924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45961.631138425924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45961.631138425924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45961.631138425924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45961.631138425924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45961.631138425924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45961.631138425924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45961.631138425924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45961.631138425924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45961.631138425924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45961.631138425924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45961.631138425924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45961.631138425924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45961.631138425924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45961.631138425924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45961.631138425924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45961.631138425924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45961.631138425924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45961.631138425924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45961.631138425924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45961.631138425924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45961.631138425924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45961.631138425924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45961.631138425924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45961.631138425924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45961.631138425924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45961.631138425924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45961.631138425924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45961.631138425924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45961.631138425924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45961.631138425924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45961.631138425924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45961.631138425924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45961.631138425924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45961.631138425924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45961.631138425924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45961.631138425924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45961.631138425924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45961.631138425924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45961.631138425924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45961.631138425924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45961.631138425924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45961.631138425924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45961.631138425924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45961.631138425924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45961.631138425924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45961.631138425924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45961.631138425924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45961.631138425924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45961.631138425924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45961.631138425924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45961.631138425924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45961.631138425924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45961.631138425924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45961.631138425924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45961.631138425924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45961.631138425924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45961.631138425924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45961.631138425924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45961.631138425924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45961.631138425924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45961.631138425924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45961.631138425924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45961.631138425924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45961.631138425924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45961.631138425924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45961.631138425924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45961.631138425924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45961.631138425924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45961.631138425924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45961.631138425924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45961.631138425924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45961.631138425924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45961.631138425924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45961.631138425924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45961.631138425924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45961.631138425924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45961.631138425924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45961.631138425924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45961.631138425924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45961.631138425924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45961.631138425924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45961.631138425924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45961.631138425924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45961.631138425924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45961.631138425924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45961.631138425924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45961.631138425924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45961.631138425924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45961.631138425924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45961.631138425924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45961.631138425924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45961.631138425924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45961.631138425924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45961.631138425924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45961.631138425924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45961.631138425924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45961.631138425924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45961.631138425924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45961.631138425924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45961.631138425924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45961.631138425924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45961.631138425924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45961.631138425924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45961.631138425924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45961.631138425924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45961.631138425924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45961.631138425924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45961.631138425924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45961.631138425924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45961.631138425924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45961.631138425924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45961.631138425924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45961.631138425924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45961.631138425924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45961.631138425924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45961.631138425924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45961.631138425924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45961.631138425924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45961.631138425924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45961.631138425924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45961.631138425924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45961.631138425924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45961.631138425924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45961.631138425924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45961.631138425924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45961.631138425924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45961.631138425924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45961.631138425924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45961.631138425924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45961.631138425924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45961.631138425924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45961.631138425924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45961.631138425924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45961.631138425924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45961.631138425924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45961.631138425924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45961.631138425924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45961.631138425924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45961.631138425924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45961.631138425924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45961.631138425924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45961.631138425924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45961.631138425924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45961.631138425924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45961.631138425924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45961.631138425924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45961.631138425924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45961.631138425924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45961.631138425924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45961.631138425924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45961.631138425924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45961.631138425924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45961.631138425924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45961.631138425924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45961.631138425924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45961.631138425924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45961.631138425924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45961.631138425924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45961.631138425924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45961.631138425924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45961.631138425924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45961.631138425924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45961.631138425924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45961.631138425924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45961.631138425924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45961.631138425924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45961.631138425924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45961.631138425924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45961.631138425924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45961.631138425924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45961.631138425924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45961.631138425924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45961.631138425924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45961.631138425924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45961.631138425924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45961.631138425924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45961.631138425924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45961.631138425924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45961.631138425924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45961.631138425924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45961.631138425924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45961.631138425924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45961.631138425924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45961.631138425924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45961.631138425924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45961.631138425924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45961.631138425924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45961.631138425924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45961.631138425924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45961.631138425924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45961.631138425924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45961.631138425924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45961.631138425924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45961.631138425924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45961.631138425924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45961.631138425924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45961.631138425924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45961.631138425924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45961.631138425924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45961.631138425924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45961.631138425924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45961.631138425924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45961.631138425924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45961.631138425924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45961.631138425924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45961.631138425924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45961.631138425924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45961.631138425924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45961.631138425924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45961.631138425924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45961.631138425924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45961.631138425924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45961.631138425924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45961.631138425924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45961.631138425924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45961.631138425924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45961.631138425924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45961.631138425924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45961.631138425924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45961.631138425924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45961.631138425924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45961.631138425924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45961.631138425924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45961.631138425924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45961.631138425924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45961.631138425924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45961.631138425924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45961.631138425924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45961.631138425924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45961.631138425924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45961.631138425924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45961.631138425924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45961.631138425924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45961.631138425924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45961.631138425924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45961.631138425924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45961.631138425924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45961.631138425924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45961.631138425924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45961.631138425924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45961.631138425924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45961.631138425924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45961.631138425924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45961.631138425924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45961.631138425924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45961.631138425924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45961.631138425924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45961.631138425924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45961.631138425924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45961.631138425924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45961.631138425924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45961.631138425924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45961.631138425924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45961.631138425924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45961.631138425924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45961.631138425924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45961.631138425924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45961.631138425924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45961.631138425924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45961.631138425924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45961.631138425924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45961.631138425924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45961.631138425924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45961.631138425924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45961.631138425924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45961.631138425924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45961.631138425924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45961.631138425924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45961.631138425924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45961.631138425924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45961.631138425924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45961.631138425924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45961.631138425924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45961.631138425924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45961.631138425924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45961.631138425924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45961.631138425924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45961.631138425924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45961.631138425924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45961.631138425924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45961.631138425924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45961.631138425924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45961.631138425924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45961.631138425924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45961.631138425924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45961.631138425924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45961.631138425924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45961.631138425924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45961.631138425924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45961.631138425924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45961.631138425924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45961.631138425924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45961.631138425924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45961.631138425924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45961.631138425924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45961.631138425924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45961.631138425924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45961.631138425924</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0"/>
  <sheetViews>
    <sheetView workbookViewId="0">
      <selection activeCell="G3" sqref="G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39117</v>
      </c>
      <c r="B2" s="103" t="str">
        <f>IFERROR(VLOOKUP(D2,DB!A:K,11,0),"")</f>
        <v>R6</v>
      </c>
      <c r="C2" s="105">
        <v>1</v>
      </c>
      <c r="D2" s="103" t="s">
        <v>36448</v>
      </c>
      <c r="E2" s="106" t="s">
        <v>39021</v>
      </c>
      <c r="F2" s="107">
        <v>45961.606932870367</v>
      </c>
      <c r="G2" s="77">
        <f ca="1">IFERROR(NOW()-F2,"")</f>
        <v>2.4205555557273328E-2</v>
      </c>
      <c r="H2" s="107">
        <v>45961.59884259259</v>
      </c>
      <c r="I2" s="103" t="str">
        <f>IFERROR(VLOOKUP(D2,DB!A:F,6,0),"")</f>
        <v>SCECO</v>
      </c>
      <c r="J2" s="102" t="str">
        <f>IFERROR(VLOOKUP(D2,DB!A:G,7,0),"")</f>
        <v>Dead</v>
      </c>
      <c r="K2" s="108" t="s">
        <v>39118</v>
      </c>
      <c r="L2" s="109" t="str">
        <f>IFERROR(VLOOKUP(D2,DB!A:I,9,0),"")</f>
        <v>Latis</v>
      </c>
    </row>
    <row r="3" spans="1:16383" ht="31.5" customHeight="1">
      <c r="A3" s="170" t="s">
        <v>39119</v>
      </c>
      <c r="B3" s="103" t="str">
        <f>IFERROR(VLOOKUP(D3,DB!A:K,11,0),"")</f>
        <v>R6</v>
      </c>
      <c r="C3" s="105">
        <v>1</v>
      </c>
      <c r="D3" s="103" t="s">
        <v>34020</v>
      </c>
      <c r="E3" s="106" t="s">
        <v>39021</v>
      </c>
      <c r="F3" s="107">
        <v>45961.624178240738</v>
      </c>
      <c r="G3" s="77">
        <f ca="1">IFERROR(NOW()-F3,"")</f>
        <v>6.9601851864717901E-3</v>
      </c>
      <c r="H3" s="107">
        <v>45961.618518518517</v>
      </c>
      <c r="I3" s="103" t="str">
        <f>IFERROR(VLOOKUP(D3,DB!A:F,6,0),"")</f>
        <v>Generator-SG</v>
      </c>
      <c r="J3" s="102" t="str">
        <f>IFERROR(VLOOKUP(D3,DB!A:G,7,0),"")</f>
        <v>Dead</v>
      </c>
      <c r="K3" s="108" t="s">
        <v>39120</v>
      </c>
      <c r="L3" s="109" t="str">
        <f>IFERROR(VLOOKUP(D3,DB!A:I,9,0),"")</f>
        <v>Latis</v>
      </c>
    </row>
    <row r="4" spans="1:16383" ht="31.5" customHeight="1">
      <c r="A4" s="104"/>
      <c r="B4" s="103" t="str">
        <f>IFERROR(VLOOKUP(D4,DB!A:K,11,0),"")</f>
        <v/>
      </c>
      <c r="C4" s="105"/>
      <c r="D4" s="103"/>
      <c r="E4" s="106"/>
      <c r="F4" s="107"/>
      <c r="G4" s="77">
        <f ca="1">IFERROR(NOW()-F4,"")</f>
        <v>45961.631138425924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45961.631138425924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45961.631138425924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45961.631138425924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45961.631138425924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45961.631138425924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45961.631138425924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45961.631138425924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45961.631138425924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45961.631138425924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45961.631138425924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45961.631138425924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45961.631138425924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45961.631138425924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45961.631138425924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45961.631138425924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45961.631138425924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45961.631138425924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45961.631138425924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45961.631138425924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45961.631138425924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45961.631138425924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45961.631138425924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45961.631138425924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45961.631138425924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45961.631138425924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45961.631138425924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45961.631138425924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45961.631138425924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45961.631138425924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45961.631138425924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45961.631138425924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45961.631138425924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45961.631138425924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45961.631138425924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45961.631138425924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45961.631138425924</v>
      </c>
      <c r="H40" s="107"/>
      <c r="I40" s="103" t="str">
        <f>IFERROR(VLOOKUP(D40,DB!A:F,6,0),"")</f>
        <v/>
      </c>
      <c r="J40" s="102" t="str">
        <f>IFERROR(VLOOKUP(D40,DB!A:G,7,0),"")</f>
        <v/>
      </c>
      <c r="K40" s="108"/>
      <c r="L40" s="109" t="str">
        <f>IFERROR(VLOOKUP(D40,DB!A:I,9,0),"")</f>
        <v/>
      </c>
    </row>
  </sheetData>
  <dataValidations count="2">
    <dataValidation allowBlank="1" showInputMessage="1" showErrorMessage="1" sqref="E1" xr:uid="{380493DB-286A-4683-AF55-C78F04945A49}"/>
    <dataValidation type="list" allowBlank="1" showInputMessage="1" showErrorMessage="1" sqref="E2:E4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i:0#.f|membership|shabakkat.hd@wr7zk.onmicrosoft.com</cp:lastModifiedBy>
  <cp:revision/>
  <dcterms:created xsi:type="dcterms:W3CDTF">2024-04-22T00:44:33Z</dcterms:created>
  <dcterms:modified xsi:type="dcterms:W3CDTF">2025-10-31T12:08:53Z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